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ter\Documents\OneDrive\Carter\CBC\Counts\"/>
    </mc:Choice>
  </mc:AlternateContent>
  <bookViews>
    <workbookView xWindow="0" yWindow="0" windowWidth="9990" windowHeight="3165" activeTab="4"/>
  </bookViews>
  <sheets>
    <sheet name="Total" sheetId="2" r:id="rId1"/>
    <sheet name="2016" sheetId="1" r:id="rId2"/>
    <sheet name="2017" sheetId="3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5" l="1"/>
  <c r="M45" i="5" s="1"/>
  <c r="M48" i="5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F60" i="2"/>
  <c r="F61" i="2"/>
  <c r="F63" i="2" s="1"/>
  <c r="F62" i="2"/>
  <c r="K6" i="5"/>
  <c r="M6" i="5" s="1"/>
  <c r="K7" i="5"/>
  <c r="M7" i="5"/>
  <c r="K8" i="5"/>
  <c r="M8" i="5" s="1"/>
  <c r="K9" i="5"/>
  <c r="M9" i="5" s="1"/>
  <c r="K10" i="5"/>
  <c r="M10" i="5" s="1"/>
  <c r="K11" i="5"/>
  <c r="M11" i="5" s="1"/>
  <c r="K12" i="5"/>
  <c r="M12" i="5" s="1"/>
  <c r="K13" i="5"/>
  <c r="M13" i="5"/>
  <c r="K14" i="5"/>
  <c r="M14" i="5" s="1"/>
  <c r="K15" i="5"/>
  <c r="M15" i="5"/>
  <c r="K16" i="5"/>
  <c r="M16" i="5" s="1"/>
  <c r="K17" i="5"/>
  <c r="M17" i="5" s="1"/>
  <c r="K18" i="5"/>
  <c r="M18" i="5" s="1"/>
  <c r="K19" i="5"/>
  <c r="M19" i="5" s="1"/>
  <c r="K20" i="5"/>
  <c r="M20" i="5" s="1"/>
  <c r="K21" i="5"/>
  <c r="M21" i="5"/>
  <c r="K22" i="5"/>
  <c r="M22" i="5" s="1"/>
  <c r="K23" i="5"/>
  <c r="M23" i="5"/>
  <c r="K24" i="5"/>
  <c r="M24" i="5" s="1"/>
  <c r="K25" i="5"/>
  <c r="M25" i="5" s="1"/>
  <c r="K26" i="5"/>
  <c r="M26" i="5" s="1"/>
  <c r="K27" i="5"/>
  <c r="M27" i="5" s="1"/>
  <c r="K28" i="5"/>
  <c r="M28" i="5" s="1"/>
  <c r="K29" i="5"/>
  <c r="M29" i="5"/>
  <c r="K30" i="5"/>
  <c r="M30" i="5" s="1"/>
  <c r="K31" i="5"/>
  <c r="M31" i="5"/>
  <c r="K32" i="5"/>
  <c r="M32" i="5" s="1"/>
  <c r="K33" i="5"/>
  <c r="M33" i="5" s="1"/>
  <c r="K34" i="5"/>
  <c r="M34" i="5" s="1"/>
  <c r="K35" i="5"/>
  <c r="M35" i="5" s="1"/>
  <c r="K36" i="5"/>
  <c r="M36" i="5" s="1"/>
  <c r="K37" i="5"/>
  <c r="M37" i="5"/>
  <c r="K38" i="5"/>
  <c r="M38" i="5" s="1"/>
  <c r="K39" i="5"/>
  <c r="M39" i="5"/>
  <c r="K40" i="5"/>
  <c r="M40" i="5" s="1"/>
  <c r="K41" i="5"/>
  <c r="M41" i="5" s="1"/>
  <c r="K42" i="5"/>
  <c r="M42" i="5" s="1"/>
  <c r="K43" i="5"/>
  <c r="M43" i="5" s="1"/>
  <c r="K44" i="5"/>
  <c r="M44" i="5" s="1"/>
  <c r="K46" i="5"/>
  <c r="M46" i="5"/>
  <c r="K47" i="5"/>
  <c r="M47" i="5" s="1"/>
  <c r="K48" i="5"/>
  <c r="J5" i="2"/>
  <c r="K5" i="2" s="1"/>
  <c r="L5" i="2"/>
  <c r="J6" i="2"/>
  <c r="K6" i="2" s="1"/>
  <c r="L6" i="2"/>
  <c r="J7" i="2"/>
  <c r="K7" i="2" s="1"/>
  <c r="L7" i="2"/>
  <c r="J8" i="2"/>
  <c r="K8" i="2" s="1"/>
  <c r="L8" i="2"/>
  <c r="J9" i="2"/>
  <c r="K9" i="2" s="1"/>
  <c r="L9" i="2"/>
  <c r="J10" i="2"/>
  <c r="K10" i="2" s="1"/>
  <c r="L10" i="2"/>
  <c r="J11" i="2"/>
  <c r="K11" i="2" s="1"/>
  <c r="L11" i="2"/>
  <c r="J12" i="2"/>
  <c r="K12" i="2" s="1"/>
  <c r="L12" i="2"/>
  <c r="J13" i="2"/>
  <c r="K13" i="2" s="1"/>
  <c r="L13" i="2"/>
  <c r="J14" i="2"/>
  <c r="K14" i="2" s="1"/>
  <c r="L14" i="2"/>
  <c r="J15" i="2"/>
  <c r="K15" i="2" s="1"/>
  <c r="L15" i="2"/>
  <c r="J16" i="2"/>
  <c r="K16" i="2" s="1"/>
  <c r="L16" i="2"/>
  <c r="J17" i="2"/>
  <c r="K17" i="2" s="1"/>
  <c r="L17" i="2"/>
  <c r="J18" i="2"/>
  <c r="K18" i="2" s="1"/>
  <c r="L18" i="2"/>
  <c r="J19" i="2"/>
  <c r="K19" i="2" s="1"/>
  <c r="L19" i="2"/>
  <c r="J20" i="2"/>
  <c r="K20" i="2" s="1"/>
  <c r="L20" i="2"/>
  <c r="J21" i="2"/>
  <c r="K21" i="2" s="1"/>
  <c r="L21" i="2"/>
  <c r="J22" i="2"/>
  <c r="K22" i="2" s="1"/>
  <c r="L22" i="2"/>
  <c r="J23" i="2"/>
  <c r="K23" i="2" s="1"/>
  <c r="L23" i="2"/>
  <c r="J24" i="2"/>
  <c r="K24" i="2" s="1"/>
  <c r="L24" i="2"/>
  <c r="J25" i="2"/>
  <c r="K25" i="2" s="1"/>
  <c r="L25" i="2"/>
  <c r="J26" i="2"/>
  <c r="K26" i="2" s="1"/>
  <c r="L26" i="2"/>
  <c r="J27" i="2"/>
  <c r="K27" i="2" s="1"/>
  <c r="L27" i="2"/>
  <c r="J28" i="2"/>
  <c r="K28" i="2" s="1"/>
  <c r="L28" i="2"/>
  <c r="J29" i="2"/>
  <c r="K29" i="2" s="1"/>
  <c r="L29" i="2"/>
  <c r="J30" i="2"/>
  <c r="K30" i="2" s="1"/>
  <c r="L30" i="2"/>
  <c r="J31" i="2"/>
  <c r="K31" i="2" s="1"/>
  <c r="L31" i="2"/>
  <c r="J32" i="2"/>
  <c r="K32" i="2" s="1"/>
  <c r="L32" i="2"/>
  <c r="J33" i="2"/>
  <c r="K33" i="2" s="1"/>
  <c r="L33" i="2"/>
  <c r="J34" i="2"/>
  <c r="K34" i="2" s="1"/>
  <c r="L34" i="2"/>
  <c r="J35" i="2"/>
  <c r="K35" i="2" s="1"/>
  <c r="L35" i="2"/>
  <c r="J36" i="2"/>
  <c r="K36" i="2" s="1"/>
  <c r="L36" i="2"/>
  <c r="J37" i="2"/>
  <c r="K37" i="2" s="1"/>
  <c r="L37" i="2"/>
  <c r="J38" i="2"/>
  <c r="K38" i="2" s="1"/>
  <c r="L38" i="2"/>
  <c r="J39" i="2"/>
  <c r="K39" i="2" s="1"/>
  <c r="L39" i="2"/>
  <c r="J40" i="2"/>
  <c r="K40" i="2" s="1"/>
  <c r="L40" i="2"/>
  <c r="J41" i="2"/>
  <c r="K41" i="2" s="1"/>
  <c r="L41" i="2"/>
  <c r="J42" i="2"/>
  <c r="K42" i="2" s="1"/>
  <c r="L42" i="2"/>
  <c r="J43" i="2"/>
  <c r="K43" i="2" s="1"/>
  <c r="L43" i="2"/>
  <c r="J44" i="2"/>
  <c r="K44" i="2" s="1"/>
  <c r="L44" i="2"/>
  <c r="J45" i="2"/>
  <c r="K45" i="2" s="1"/>
  <c r="L45" i="2"/>
  <c r="J46" i="2"/>
  <c r="K46" i="2" s="1"/>
  <c r="L46" i="2"/>
  <c r="J47" i="2"/>
  <c r="K47" i="2" s="1"/>
  <c r="L47" i="2"/>
  <c r="J48" i="2"/>
  <c r="K48" i="2" s="1"/>
  <c r="L48" i="2"/>
  <c r="J49" i="2"/>
  <c r="K49" i="2" s="1"/>
  <c r="L49" i="2"/>
  <c r="J50" i="2"/>
  <c r="K50" i="2" s="1"/>
  <c r="L50" i="2"/>
  <c r="J51" i="2"/>
  <c r="K51" i="2" s="1"/>
  <c r="L51" i="2"/>
  <c r="J52" i="2"/>
  <c r="K52" i="2" s="1"/>
  <c r="L52" i="2"/>
  <c r="J53" i="2"/>
  <c r="K53" i="2" s="1"/>
  <c r="L53" i="2"/>
  <c r="J54" i="2"/>
  <c r="K54" i="2" s="1"/>
  <c r="L54" i="2"/>
  <c r="J55" i="2"/>
  <c r="K55" i="2" s="1"/>
  <c r="L55" i="2"/>
  <c r="J56" i="2"/>
  <c r="K56" i="2" s="1"/>
  <c r="L56" i="2"/>
  <c r="J57" i="2"/>
  <c r="K57" i="2" s="1"/>
  <c r="L57" i="2"/>
  <c r="J58" i="2"/>
  <c r="K58" i="2" s="1"/>
  <c r="L58" i="2"/>
  <c r="I59" i="2"/>
  <c r="J59" i="2"/>
  <c r="K59" i="2" s="1"/>
  <c r="L59" i="2"/>
  <c r="L4" i="2"/>
  <c r="K4" i="2"/>
  <c r="J4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4" i="2"/>
  <c r="G6" i="2"/>
  <c r="G59" i="2"/>
  <c r="J49" i="5" l="1"/>
  <c r="L49" i="5"/>
  <c r="J50" i="5"/>
  <c r="L50" i="5"/>
  <c r="C49" i="5"/>
  <c r="D49" i="5"/>
  <c r="E49" i="5"/>
  <c r="F49" i="5"/>
  <c r="G49" i="5"/>
  <c r="H49" i="5"/>
  <c r="C50" i="5"/>
  <c r="D50" i="5"/>
  <c r="E50" i="5"/>
  <c r="F50" i="5"/>
  <c r="G50" i="5"/>
  <c r="H50" i="5"/>
  <c r="I50" i="5"/>
  <c r="I49" i="5"/>
  <c r="K4" i="5"/>
  <c r="M4" i="5" s="1"/>
  <c r="K5" i="5"/>
  <c r="M5" i="5" s="1"/>
  <c r="M50" i="5" l="1"/>
  <c r="M49" i="5"/>
  <c r="K49" i="5"/>
  <c r="K50" i="5"/>
  <c r="C60" i="2"/>
  <c r="D60" i="2"/>
  <c r="C61" i="2"/>
  <c r="D61" i="2"/>
  <c r="C62" i="2"/>
  <c r="D62" i="2"/>
  <c r="E62" i="2"/>
  <c r="E61" i="2"/>
  <c r="E60" i="2"/>
  <c r="G4" i="2"/>
  <c r="G5" i="2"/>
  <c r="K6" i="4"/>
  <c r="M6" i="4" s="1"/>
  <c r="H44" i="4"/>
  <c r="C44" i="4"/>
  <c r="L45" i="4"/>
  <c r="C45" i="4"/>
  <c r="D45" i="4"/>
  <c r="E45" i="4"/>
  <c r="F45" i="4"/>
  <c r="G45" i="4"/>
  <c r="H45" i="4"/>
  <c r="I45" i="4"/>
  <c r="J45" i="4"/>
  <c r="D44" i="4"/>
  <c r="E44" i="4"/>
  <c r="F44" i="4"/>
  <c r="G44" i="4"/>
  <c r="I44" i="4"/>
  <c r="J44" i="4"/>
  <c r="L44" i="4"/>
  <c r="K18" i="4"/>
  <c r="M18" i="4" s="1"/>
  <c r="K7" i="4"/>
  <c r="M7" i="4" s="1"/>
  <c r="K33" i="4"/>
  <c r="M33" i="4" s="1"/>
  <c r="K34" i="4"/>
  <c r="M34" i="4" s="1"/>
  <c r="K29" i="4"/>
  <c r="M29" i="4" s="1"/>
  <c r="K4" i="4"/>
  <c r="M4" i="4" s="1"/>
  <c r="K16" i="4"/>
  <c r="M16" i="4" s="1"/>
  <c r="K14" i="4"/>
  <c r="M14" i="4" s="1"/>
  <c r="K17" i="4"/>
  <c r="M17" i="4" s="1"/>
  <c r="K15" i="4"/>
  <c r="M15" i="4" s="1"/>
  <c r="K27" i="4"/>
  <c r="M27" i="4" s="1"/>
  <c r="K5" i="4"/>
  <c r="M5" i="4" s="1"/>
  <c r="K8" i="4"/>
  <c r="M8" i="4" s="1"/>
  <c r="H61" i="2" l="1"/>
  <c r="I61" i="2"/>
  <c r="H62" i="2"/>
  <c r="I62" i="2"/>
  <c r="I60" i="2"/>
  <c r="H60" i="2"/>
  <c r="D63" i="2"/>
  <c r="C63" i="2"/>
  <c r="G62" i="2"/>
  <c r="E63" i="2"/>
  <c r="G61" i="2"/>
  <c r="I63" i="2" l="1"/>
  <c r="H63" i="2"/>
  <c r="G63" i="2"/>
  <c r="K43" i="4"/>
  <c r="M43" i="4" s="1"/>
  <c r="K39" i="4"/>
  <c r="M39" i="4" s="1"/>
  <c r="K38" i="4"/>
  <c r="M38" i="4" s="1"/>
  <c r="K37" i="4"/>
  <c r="M37" i="4" s="1"/>
  <c r="K36" i="4"/>
  <c r="M36" i="4" s="1"/>
  <c r="K35" i="4"/>
  <c r="M35" i="4" s="1"/>
  <c r="K41" i="4"/>
  <c r="M41" i="4" s="1"/>
  <c r="K42" i="4"/>
  <c r="M42" i="4" s="1"/>
  <c r="K40" i="4"/>
  <c r="M40" i="4" s="1"/>
  <c r="K32" i="4"/>
  <c r="M32" i="4" s="1"/>
  <c r="K31" i="4"/>
  <c r="M31" i="4" s="1"/>
  <c r="K30" i="4"/>
  <c r="M30" i="4" s="1"/>
  <c r="K28" i="4"/>
  <c r="M28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2" i="4"/>
  <c r="M12" i="4" s="1"/>
  <c r="K11" i="4"/>
  <c r="M11" i="4" s="1"/>
  <c r="K13" i="4"/>
  <c r="M13" i="4" s="1"/>
  <c r="K10" i="4"/>
  <c r="M10" i="4" s="1"/>
  <c r="K9" i="4"/>
  <c r="K45" i="4" l="1"/>
  <c r="K44" i="4"/>
  <c r="M45" i="4"/>
  <c r="M44" i="4"/>
  <c r="M9" i="4"/>
  <c r="L43" i="3"/>
  <c r="L44" i="3"/>
  <c r="D44" i="3"/>
  <c r="E44" i="3"/>
  <c r="F44" i="3"/>
  <c r="G44" i="3"/>
  <c r="H44" i="3"/>
  <c r="I44" i="3"/>
  <c r="J44" i="3"/>
  <c r="C44" i="3"/>
  <c r="D43" i="3"/>
  <c r="E43" i="3"/>
  <c r="F43" i="3"/>
  <c r="G43" i="3"/>
  <c r="H43" i="3"/>
  <c r="I43" i="3"/>
  <c r="J43" i="3"/>
  <c r="C43" i="3"/>
  <c r="C40" i="1"/>
  <c r="D40" i="1"/>
  <c r="E40" i="1"/>
  <c r="F40" i="1"/>
  <c r="G40" i="1"/>
  <c r="H40" i="1"/>
  <c r="I40" i="1"/>
  <c r="K40" i="1"/>
  <c r="L40" i="1"/>
  <c r="M40" i="1"/>
  <c r="K42" i="3"/>
  <c r="M42" i="3" s="1"/>
  <c r="K41" i="3"/>
  <c r="M41" i="3" s="1"/>
  <c r="M40" i="3"/>
  <c r="K40" i="3"/>
  <c r="K39" i="3"/>
  <c r="M39" i="3" s="1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5" i="3"/>
  <c r="K25" i="3"/>
  <c r="M24" i="3"/>
  <c r="K24" i="3"/>
  <c r="M23" i="3"/>
  <c r="K23" i="3"/>
  <c r="M22" i="3"/>
  <c r="K22" i="3"/>
  <c r="M21" i="3"/>
  <c r="K21" i="3"/>
  <c r="M20" i="3"/>
  <c r="K20" i="3"/>
  <c r="M19" i="3"/>
  <c r="K19" i="3"/>
  <c r="M18" i="3"/>
  <c r="K18" i="3"/>
  <c r="M17" i="3"/>
  <c r="K17" i="3"/>
  <c r="M16" i="3"/>
  <c r="K16" i="3"/>
  <c r="M15" i="3"/>
  <c r="K15" i="3"/>
  <c r="M14" i="3"/>
  <c r="K14" i="3"/>
  <c r="K13" i="3"/>
  <c r="M13" i="3" s="1"/>
  <c r="M43" i="3" s="1"/>
  <c r="M12" i="3"/>
  <c r="K12" i="3"/>
  <c r="M11" i="3"/>
  <c r="K11" i="3"/>
  <c r="M10" i="3"/>
  <c r="K10" i="3"/>
  <c r="M9" i="3"/>
  <c r="K9" i="3"/>
  <c r="M8" i="3"/>
  <c r="K8" i="3"/>
  <c r="M7" i="3"/>
  <c r="K7" i="3"/>
  <c r="M6" i="3"/>
  <c r="K6" i="3"/>
  <c r="M5" i="3"/>
  <c r="K5" i="3"/>
  <c r="M4" i="3"/>
  <c r="K4" i="3"/>
  <c r="K43" i="3" l="1"/>
  <c r="K44" i="3"/>
  <c r="M44" i="3"/>
  <c r="G60" i="2" l="1"/>
  <c r="K26" i="1"/>
  <c r="M26" i="1" s="1"/>
  <c r="M5" i="1"/>
  <c r="M11" i="1"/>
  <c r="M17" i="1"/>
  <c r="M18" i="1"/>
  <c r="M24" i="1"/>
  <c r="M31" i="1"/>
  <c r="M36" i="1"/>
  <c r="K5" i="1"/>
  <c r="K6" i="1"/>
  <c r="M6" i="1" s="1"/>
  <c r="K7" i="1"/>
  <c r="M7" i="1" s="1"/>
  <c r="K8" i="1"/>
  <c r="M8" i="1" s="1"/>
  <c r="K9" i="1"/>
  <c r="M9" i="1" s="1"/>
  <c r="K10" i="1"/>
  <c r="M10" i="1" s="1"/>
  <c r="K11" i="1"/>
  <c r="K12" i="1"/>
  <c r="M12" i="1" s="1"/>
  <c r="K13" i="1"/>
  <c r="M13" i="1" s="1"/>
  <c r="K14" i="1"/>
  <c r="M14" i="1" s="1"/>
  <c r="K15" i="1"/>
  <c r="M15" i="1" s="1"/>
  <c r="K16" i="1"/>
  <c r="M16" i="1" s="1"/>
  <c r="K17" i="1"/>
  <c r="K19" i="1"/>
  <c r="M19" i="1" s="1"/>
  <c r="K20" i="1"/>
  <c r="M20" i="1" s="1"/>
  <c r="K21" i="1"/>
  <c r="M21" i="1" s="1"/>
  <c r="K22" i="1"/>
  <c r="M22" i="1" s="1"/>
  <c r="K23" i="1"/>
  <c r="M23" i="1" s="1"/>
  <c r="K24" i="1"/>
  <c r="K25" i="1"/>
  <c r="M25" i="1" s="1"/>
  <c r="K27" i="1"/>
  <c r="M27" i="1" s="1"/>
  <c r="K28" i="1"/>
  <c r="M28" i="1" s="1"/>
  <c r="K29" i="1"/>
  <c r="M29" i="1" s="1"/>
  <c r="K30" i="1"/>
  <c r="M30" i="1" s="1"/>
  <c r="K31" i="1"/>
  <c r="K32" i="1"/>
  <c r="M32" i="1" s="1"/>
  <c r="K33" i="1"/>
  <c r="M33" i="1" s="1"/>
  <c r="K34" i="1"/>
  <c r="M34" i="1" s="1"/>
  <c r="K35" i="1"/>
  <c r="M35" i="1" s="1"/>
  <c r="K36" i="1"/>
  <c r="K37" i="1"/>
  <c r="M37" i="1" s="1"/>
  <c r="K38" i="1"/>
  <c r="M38" i="1" s="1"/>
  <c r="K4" i="1"/>
  <c r="M4" i="1" s="1"/>
</calcChain>
</file>

<file path=xl/sharedStrings.xml><?xml version="1.0" encoding="utf-8"?>
<sst xmlns="http://schemas.openxmlformats.org/spreadsheetml/2006/main" count="424" uniqueCount="107">
  <si>
    <t>TKC</t>
  </si>
  <si>
    <t>RL</t>
  </si>
  <si>
    <t>HB</t>
  </si>
  <si>
    <t>BM</t>
  </si>
  <si>
    <t>GL</t>
  </si>
  <si>
    <t>DL</t>
  </si>
  <si>
    <t>ML</t>
  </si>
  <si>
    <t>Total</t>
  </si>
  <si>
    <t>Feeders</t>
  </si>
  <si>
    <t>Species</t>
  </si>
  <si>
    <t>Route Totals</t>
  </si>
  <si>
    <t>CW</t>
  </si>
  <si>
    <t>Number of species</t>
  </si>
  <si>
    <t>Total # of birds</t>
  </si>
  <si>
    <t>Counts Observed</t>
  </si>
  <si>
    <t>LD</t>
  </si>
  <si>
    <t>Desbarats Christmas Bird Count (ONDS) - December 29, 2016</t>
  </si>
  <si>
    <t>Ring-necked Duck</t>
  </si>
  <si>
    <t>Ruffed Grouse</t>
  </si>
  <si>
    <t>Ring-necked Pheasant</t>
  </si>
  <si>
    <t>Sharp-tailed Grouse</t>
  </si>
  <si>
    <t>Wild Turkey</t>
  </si>
  <si>
    <t>Bald Eagle</t>
  </si>
  <si>
    <t>Red-tailed Hawk</t>
  </si>
  <si>
    <t>Rough-legged Hawk</t>
  </si>
  <si>
    <t>Rock Dove</t>
  </si>
  <si>
    <t>Mourning Dove</t>
  </si>
  <si>
    <t>Red-bellied Woodpecker</t>
  </si>
  <si>
    <t>Downy Woodpecker</t>
  </si>
  <si>
    <t>Hairy Woodpecker</t>
  </si>
  <si>
    <t>Pileated Woodpecker</t>
  </si>
  <si>
    <t>Northern Shrike</t>
  </si>
  <si>
    <t>Blue Jay</t>
  </si>
  <si>
    <t>American Crow</t>
  </si>
  <si>
    <t>Common Raven</t>
  </si>
  <si>
    <t>Black-capped Chickadee</t>
  </si>
  <si>
    <t>Red-breasted Nuthatch</t>
  </si>
  <si>
    <t>White-breasted Nuthatch</t>
  </si>
  <si>
    <t>Brown Creeper</t>
  </si>
  <si>
    <t>European Starling</t>
  </si>
  <si>
    <t>Bohemian Waxwing</t>
  </si>
  <si>
    <t>Snow Bunting</t>
  </si>
  <si>
    <t>American Tree sparrow</t>
  </si>
  <si>
    <t>Dark-eyed Junco</t>
  </si>
  <si>
    <t>Pine Grosbeak</t>
  </si>
  <si>
    <t>Northern Cardinal</t>
  </si>
  <si>
    <t>Purple Finch</t>
  </si>
  <si>
    <t>Common Redpoll</t>
  </si>
  <si>
    <t>Pine Siskin</t>
  </si>
  <si>
    <t>American Goldfinch</t>
  </si>
  <si>
    <t>Evening Grosbeak</t>
  </si>
  <si>
    <t>House Sparrow</t>
  </si>
  <si>
    <t>cw</t>
  </si>
  <si>
    <t xml:space="preserve">COMMON NAME </t>
  </si>
  <si>
    <t>Avgerage Count</t>
  </si>
  <si>
    <t>Highest Count</t>
  </si>
  <si>
    <t>% of Counts Observed</t>
  </si>
  <si>
    <t>Count Week Total</t>
  </si>
  <si>
    <t>Count Day and Week</t>
  </si>
  <si>
    <t>Rock Pigeon</t>
  </si>
  <si>
    <t>-</t>
  </si>
  <si>
    <t>Total Birds</t>
  </si>
  <si>
    <t>Count Day Species</t>
  </si>
  <si>
    <t>Total Count Week Species</t>
  </si>
  <si>
    <t>Northern Goshawk</t>
  </si>
  <si>
    <t>Northern Hawk Owl</t>
  </si>
  <si>
    <t>Golden-crowned Kinglet</t>
  </si>
  <si>
    <t>White-throated Sparrow</t>
  </si>
  <si>
    <t>Common Grackle</t>
  </si>
  <si>
    <t>Red-winged Blackbird</t>
  </si>
  <si>
    <t>Hermit Thrush</t>
  </si>
  <si>
    <t>Red Crossbill</t>
  </si>
  <si>
    <t>White-winged Crossbill</t>
  </si>
  <si>
    <t>Desbarats Christmas Bird Count (ONDS) - December 30, 2017</t>
  </si>
  <si>
    <t>ü</t>
  </si>
  <si>
    <t>The Kensington Conservancy route (Desbarats area)</t>
  </si>
  <si>
    <t>Richards Landing route</t>
  </si>
  <si>
    <t>Hilton Beach route</t>
  </si>
  <si>
    <t>Laird route</t>
  </si>
  <si>
    <t>Gordon Lake route</t>
  </si>
  <si>
    <t>Desbarats Lake route</t>
  </si>
  <si>
    <t>McCarrel Lake route</t>
  </si>
  <si>
    <t>Bruce Mines route</t>
  </si>
  <si>
    <t>Legend</t>
  </si>
  <si>
    <t>Desbarats Christmas Bird Count (ONDS) - Complete Data</t>
  </si>
  <si>
    <t xml:space="preserve"> Field Effort (hours)</t>
  </si>
  <si>
    <t>Field Observers</t>
  </si>
  <si>
    <t>Feeders Watchers</t>
  </si>
  <si>
    <t>Feeders Observed</t>
  </si>
  <si>
    <t>Feeder Effort (hours)</t>
  </si>
  <si>
    <t>Field Distance (km)</t>
  </si>
  <si>
    <t>Count week species</t>
  </si>
  <si>
    <t>American Tree Sparrow</t>
  </si>
  <si>
    <t>Desbarats Christmas Bird Count (ONDS) - December 29, 2018</t>
  </si>
  <si>
    <t>Mallard</t>
  </si>
  <si>
    <t>Horned Lark</t>
  </si>
  <si>
    <t>Snowy Owl</t>
  </si>
  <si>
    <t>Barred Owl</t>
  </si>
  <si>
    <t>Canada Goose</t>
  </si>
  <si>
    <t>Boreal Chickadee</t>
  </si>
  <si>
    <t>Great Gray Owl</t>
  </si>
  <si>
    <t>Varied Thrush</t>
  </si>
  <si>
    <t>Hooded Merganser</t>
  </si>
  <si>
    <t>Desbarats Christmas Bird Count (ONDS) - December 28, 2019</t>
  </si>
  <si>
    <t>Herring Gull</t>
  </si>
  <si>
    <t>Lapland Longspur</t>
  </si>
  <si>
    <t>Brown-headed Cowbird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</si>
</sst>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0" fontId="1" fillId="0" borderId="9" xfId="0" applyFont="1" applyBorder="1"/>
    <xf numFmtId="0" fontId="0" fillId="2" borderId="13" xfId="0" applyFill="1" applyBorder="1"/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3" fillId="3" borderId="19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2" borderId="4" xfId="0" applyFill="1" applyBorder="1"/>
    <xf numFmtId="0" fontId="0" fillId="0" borderId="4" xfId="0" applyBorder="1"/>
    <xf numFmtId="0" fontId="0" fillId="0" borderId="7" xfId="0" applyBorder="1"/>
    <xf numFmtId="0" fontId="1" fillId="0" borderId="3" xfId="0" applyFont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/>
    <xf numFmtId="0" fontId="5" fillId="0" borderId="4" xfId="0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0" fillId="0" borderId="28" xfId="0" applyBorder="1"/>
    <xf numFmtId="0" fontId="5" fillId="2" borderId="4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30" xfId="0" applyBorder="1"/>
    <xf numFmtId="0" fontId="3" fillId="3" borderId="2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23" xfId="0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9" fontId="0" fillId="2" borderId="24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9"/>
  <sheetViews>
    <sheetView zoomScaleNormal="100" workbookViewId="0">
      <pane xSplit="2" ySplit="3" topLeftCell="C49" activePane="bottomRight" state="frozen"/>
      <selection pane="topRight" activeCell="C1" sqref="C1"/>
      <selection pane="bottomLeft" activeCell="A3" sqref="A3"/>
      <selection pane="bottomRight" activeCell="I65" sqref="I65"/>
    </sheetView>
  </sheetViews>
  <sheetFormatPr defaultRowHeight="15" x14ac:dyDescent="0.25"/>
  <cols>
    <col min="1" max="1" width="9.140625" style="2"/>
    <col min="2" max="2" width="24" style="2" bestFit="1" customWidth="1"/>
    <col min="3" max="7" width="9.140625" style="3"/>
    <col min="8" max="8" width="9.140625" style="78"/>
    <col min="9" max="12" width="9.140625" style="3"/>
    <col min="13" max="16384" width="9.140625" style="2"/>
  </cols>
  <sheetData>
    <row r="1" spans="2:16" ht="23.25" x14ac:dyDescent="0.35">
      <c r="B1" s="94" t="s">
        <v>84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56"/>
      <c r="N1" s="56"/>
      <c r="O1" s="56"/>
      <c r="P1" s="56"/>
    </row>
    <row r="2" spans="2:16" ht="15.75" thickBot="1" x14ac:dyDescent="0.3"/>
    <row r="3" spans="2:16" ht="23.25" x14ac:dyDescent="0.25">
      <c r="B3" s="27" t="s">
        <v>53</v>
      </c>
      <c r="C3" s="103">
        <v>2016</v>
      </c>
      <c r="D3" s="103">
        <v>2017</v>
      </c>
      <c r="E3" s="103">
        <v>2018</v>
      </c>
      <c r="F3" s="103">
        <v>2019</v>
      </c>
      <c r="G3" s="103" t="s">
        <v>7</v>
      </c>
      <c r="H3" s="32" t="s">
        <v>54</v>
      </c>
      <c r="I3" s="28" t="s">
        <v>55</v>
      </c>
      <c r="J3" s="28" t="s">
        <v>14</v>
      </c>
      <c r="K3" s="29" t="s">
        <v>56</v>
      </c>
      <c r="L3" s="30" t="s">
        <v>57</v>
      </c>
    </row>
    <row r="4" spans="2:16" x14ac:dyDescent="0.25">
      <c r="B4" s="33" t="s">
        <v>98</v>
      </c>
      <c r="C4" s="4"/>
      <c r="D4" s="4"/>
      <c r="E4" s="4">
        <v>3</v>
      </c>
      <c r="F4" s="111"/>
      <c r="G4" s="10">
        <f>SUM(C4:E4)</f>
        <v>3</v>
      </c>
      <c r="H4" s="91">
        <f>AVERAGE(C4:F4)</f>
        <v>3</v>
      </c>
      <c r="I4" s="4">
        <f>MAX(C4:F4)</f>
        <v>3</v>
      </c>
      <c r="J4" s="4">
        <f>COUNTIF(C4:F4,"&gt;0")</f>
        <v>1</v>
      </c>
      <c r="K4" s="49">
        <f>J4/4</f>
        <v>0.25</v>
      </c>
      <c r="L4" s="6">
        <f>COUNTIF(C4:F4,"cw")</f>
        <v>0</v>
      </c>
    </row>
    <row r="5" spans="2:16" x14ac:dyDescent="0.25">
      <c r="B5" s="31" t="s">
        <v>94</v>
      </c>
      <c r="C5" s="17"/>
      <c r="D5" s="17"/>
      <c r="E5" s="17">
        <v>1</v>
      </c>
      <c r="F5" s="112">
        <v>1</v>
      </c>
      <c r="G5" s="16">
        <f>SUM(C5:E5)</f>
        <v>1</v>
      </c>
      <c r="H5" s="92">
        <f t="shared" ref="H5:H63" si="0">AVERAGE(C5:F5)</f>
        <v>1</v>
      </c>
      <c r="I5" s="17">
        <f t="shared" ref="I5:I63" si="1">MAX(C5:F5)</f>
        <v>1</v>
      </c>
      <c r="J5" s="17">
        <f t="shared" ref="J5:J59" si="2">COUNTIF(C5:F5,"&gt;0")</f>
        <v>2</v>
      </c>
      <c r="K5" s="50">
        <f t="shared" ref="K5:K59" si="3">J5/4</f>
        <v>0.5</v>
      </c>
      <c r="L5" s="19">
        <f t="shared" ref="L5:L59" si="4">COUNTIF(C5:F5,"cw")</f>
        <v>0</v>
      </c>
    </row>
    <row r="6" spans="2:16" x14ac:dyDescent="0.25">
      <c r="B6" s="33" t="s">
        <v>17</v>
      </c>
      <c r="C6" s="4">
        <v>2</v>
      </c>
      <c r="D6" s="4"/>
      <c r="E6" s="4"/>
      <c r="F6" s="111"/>
      <c r="G6" s="10">
        <f>SUM(C6:E6)</f>
        <v>2</v>
      </c>
      <c r="H6" s="91">
        <f t="shared" si="0"/>
        <v>2</v>
      </c>
      <c r="I6" s="4">
        <f t="shared" si="1"/>
        <v>2</v>
      </c>
      <c r="J6" s="4">
        <f t="shared" si="2"/>
        <v>1</v>
      </c>
      <c r="K6" s="49">
        <f t="shared" si="3"/>
        <v>0.25</v>
      </c>
      <c r="L6" s="6">
        <f t="shared" si="4"/>
        <v>0</v>
      </c>
    </row>
    <row r="7" spans="2:16" x14ac:dyDescent="0.25">
      <c r="B7" s="31" t="s">
        <v>102</v>
      </c>
      <c r="C7" s="17"/>
      <c r="D7" s="17"/>
      <c r="E7" s="17" t="s">
        <v>52</v>
      </c>
      <c r="F7" s="112">
        <v>1</v>
      </c>
      <c r="G7" s="16">
        <f t="shared" ref="G7:G58" si="5">SUM(C7:E7)</f>
        <v>0</v>
      </c>
      <c r="H7" s="92">
        <f t="shared" si="0"/>
        <v>1</v>
      </c>
      <c r="I7" s="17">
        <f t="shared" si="1"/>
        <v>1</v>
      </c>
      <c r="J7" s="17">
        <f t="shared" si="2"/>
        <v>1</v>
      </c>
      <c r="K7" s="50">
        <f t="shared" si="3"/>
        <v>0.25</v>
      </c>
      <c r="L7" s="19">
        <f t="shared" si="4"/>
        <v>1</v>
      </c>
    </row>
    <row r="8" spans="2:16" x14ac:dyDescent="0.25">
      <c r="B8" s="33" t="s">
        <v>19</v>
      </c>
      <c r="C8" s="4">
        <v>2</v>
      </c>
      <c r="D8" s="4"/>
      <c r="E8" s="4" t="s">
        <v>52</v>
      </c>
      <c r="F8" s="111">
        <v>4</v>
      </c>
      <c r="G8" s="10">
        <f t="shared" si="5"/>
        <v>2</v>
      </c>
      <c r="H8" s="91">
        <f t="shared" si="0"/>
        <v>3</v>
      </c>
      <c r="I8" s="4">
        <f t="shared" si="1"/>
        <v>4</v>
      </c>
      <c r="J8" s="4">
        <f t="shared" si="2"/>
        <v>2</v>
      </c>
      <c r="K8" s="49">
        <f t="shared" si="3"/>
        <v>0.5</v>
      </c>
      <c r="L8" s="6">
        <f t="shared" si="4"/>
        <v>1</v>
      </c>
    </row>
    <row r="9" spans="2:16" x14ac:dyDescent="0.25">
      <c r="B9" s="31" t="s">
        <v>18</v>
      </c>
      <c r="C9" s="17">
        <v>3</v>
      </c>
      <c r="D9" s="17">
        <v>23</v>
      </c>
      <c r="E9" s="17">
        <v>5</v>
      </c>
      <c r="F9" s="112">
        <v>8</v>
      </c>
      <c r="G9" s="16">
        <f t="shared" si="5"/>
        <v>31</v>
      </c>
      <c r="H9" s="92">
        <f t="shared" si="0"/>
        <v>9.75</v>
      </c>
      <c r="I9" s="17">
        <f t="shared" si="1"/>
        <v>23</v>
      </c>
      <c r="J9" s="17">
        <f t="shared" si="2"/>
        <v>4</v>
      </c>
      <c r="K9" s="50">
        <f t="shared" si="3"/>
        <v>1</v>
      </c>
      <c r="L9" s="19">
        <f t="shared" si="4"/>
        <v>0</v>
      </c>
    </row>
    <row r="10" spans="2:16" x14ac:dyDescent="0.25">
      <c r="B10" s="33" t="s">
        <v>20</v>
      </c>
      <c r="C10" s="4">
        <v>2</v>
      </c>
      <c r="D10" s="4">
        <v>9</v>
      </c>
      <c r="E10" s="4">
        <v>9</v>
      </c>
      <c r="F10" s="111">
        <v>7</v>
      </c>
      <c r="G10" s="10">
        <f t="shared" si="5"/>
        <v>20</v>
      </c>
      <c r="H10" s="91">
        <f t="shared" si="0"/>
        <v>6.75</v>
      </c>
      <c r="I10" s="4">
        <f t="shared" si="1"/>
        <v>9</v>
      </c>
      <c r="J10" s="4">
        <f t="shared" si="2"/>
        <v>4</v>
      </c>
      <c r="K10" s="49">
        <f t="shared" si="3"/>
        <v>1</v>
      </c>
      <c r="L10" s="6">
        <f t="shared" si="4"/>
        <v>0</v>
      </c>
    </row>
    <row r="11" spans="2:16" x14ac:dyDescent="0.25">
      <c r="B11" s="31" t="s">
        <v>21</v>
      </c>
      <c r="C11" s="17">
        <v>63</v>
      </c>
      <c r="D11" s="17">
        <v>50</v>
      </c>
      <c r="E11" s="17">
        <v>181</v>
      </c>
      <c r="F11" s="112">
        <v>135</v>
      </c>
      <c r="G11" s="16">
        <f t="shared" si="5"/>
        <v>294</v>
      </c>
      <c r="H11" s="92">
        <f t="shared" si="0"/>
        <v>107.25</v>
      </c>
      <c r="I11" s="17">
        <f t="shared" si="1"/>
        <v>181</v>
      </c>
      <c r="J11" s="17">
        <f t="shared" si="2"/>
        <v>4</v>
      </c>
      <c r="K11" s="50">
        <f t="shared" si="3"/>
        <v>1</v>
      </c>
      <c r="L11" s="19">
        <f t="shared" si="4"/>
        <v>0</v>
      </c>
    </row>
    <row r="12" spans="2:16" x14ac:dyDescent="0.25">
      <c r="B12" s="33" t="s">
        <v>59</v>
      </c>
      <c r="C12" s="4">
        <v>24</v>
      </c>
      <c r="D12" s="4">
        <v>50</v>
      </c>
      <c r="E12" s="4">
        <v>80</v>
      </c>
      <c r="F12" s="111">
        <v>131</v>
      </c>
      <c r="G12" s="10">
        <f t="shared" si="5"/>
        <v>154</v>
      </c>
      <c r="H12" s="91">
        <f t="shared" si="0"/>
        <v>71.25</v>
      </c>
      <c r="I12" s="4">
        <f t="shared" si="1"/>
        <v>131</v>
      </c>
      <c r="J12" s="4">
        <f t="shared" si="2"/>
        <v>4</v>
      </c>
      <c r="K12" s="49">
        <f t="shared" si="3"/>
        <v>1</v>
      </c>
      <c r="L12" s="6">
        <f t="shared" si="4"/>
        <v>0</v>
      </c>
    </row>
    <row r="13" spans="2:16" x14ac:dyDescent="0.25">
      <c r="B13" s="31" t="s">
        <v>26</v>
      </c>
      <c r="C13" s="17">
        <v>70</v>
      </c>
      <c r="D13" s="17">
        <v>30</v>
      </c>
      <c r="E13" s="17">
        <v>52</v>
      </c>
      <c r="F13" s="112">
        <v>166</v>
      </c>
      <c r="G13" s="16">
        <f t="shared" si="5"/>
        <v>152</v>
      </c>
      <c r="H13" s="92">
        <f t="shared" si="0"/>
        <v>79.5</v>
      </c>
      <c r="I13" s="17">
        <f t="shared" si="1"/>
        <v>166</v>
      </c>
      <c r="J13" s="17">
        <f t="shared" si="2"/>
        <v>4</v>
      </c>
      <c r="K13" s="50">
        <f t="shared" si="3"/>
        <v>1</v>
      </c>
      <c r="L13" s="19">
        <f t="shared" si="4"/>
        <v>0</v>
      </c>
    </row>
    <row r="14" spans="2:16" x14ac:dyDescent="0.25">
      <c r="B14" s="33" t="s">
        <v>104</v>
      </c>
      <c r="C14" s="4"/>
      <c r="D14" s="4"/>
      <c r="E14" s="4"/>
      <c r="F14" s="111">
        <v>7</v>
      </c>
      <c r="G14" s="10">
        <f t="shared" si="5"/>
        <v>0</v>
      </c>
      <c r="H14" s="91">
        <f t="shared" si="0"/>
        <v>7</v>
      </c>
      <c r="I14" s="4">
        <f t="shared" si="1"/>
        <v>7</v>
      </c>
      <c r="J14" s="4">
        <f t="shared" si="2"/>
        <v>1</v>
      </c>
      <c r="K14" s="49">
        <f t="shared" si="3"/>
        <v>0.25</v>
      </c>
      <c r="L14" s="6">
        <f t="shared" si="4"/>
        <v>0</v>
      </c>
    </row>
    <row r="15" spans="2:16" x14ac:dyDescent="0.25">
      <c r="B15" s="31" t="s">
        <v>64</v>
      </c>
      <c r="C15" s="17"/>
      <c r="D15" s="17">
        <v>1</v>
      </c>
      <c r="E15" s="17"/>
      <c r="F15" s="112"/>
      <c r="G15" s="16">
        <f t="shared" si="5"/>
        <v>1</v>
      </c>
      <c r="H15" s="92">
        <f t="shared" si="0"/>
        <v>1</v>
      </c>
      <c r="I15" s="17">
        <f t="shared" si="1"/>
        <v>1</v>
      </c>
      <c r="J15" s="17">
        <f t="shared" si="2"/>
        <v>1</v>
      </c>
      <c r="K15" s="50">
        <f t="shared" si="3"/>
        <v>0.25</v>
      </c>
      <c r="L15" s="19">
        <f t="shared" si="4"/>
        <v>0</v>
      </c>
    </row>
    <row r="16" spans="2:16" x14ac:dyDescent="0.25">
      <c r="B16" s="33" t="s">
        <v>22</v>
      </c>
      <c r="C16" s="4">
        <v>7</v>
      </c>
      <c r="D16" s="4">
        <v>15</v>
      </c>
      <c r="E16" s="4">
        <v>8</v>
      </c>
      <c r="F16" s="111">
        <v>13</v>
      </c>
      <c r="G16" s="10">
        <f t="shared" si="5"/>
        <v>30</v>
      </c>
      <c r="H16" s="91">
        <f t="shared" si="0"/>
        <v>10.75</v>
      </c>
      <c r="I16" s="4">
        <f t="shared" si="1"/>
        <v>15</v>
      </c>
      <c r="J16" s="4">
        <f t="shared" si="2"/>
        <v>4</v>
      </c>
      <c r="K16" s="49">
        <f t="shared" si="3"/>
        <v>1</v>
      </c>
      <c r="L16" s="6">
        <f t="shared" si="4"/>
        <v>0</v>
      </c>
    </row>
    <row r="17" spans="2:12" x14ac:dyDescent="0.25">
      <c r="B17" s="31" t="s">
        <v>23</v>
      </c>
      <c r="C17" s="17">
        <v>2</v>
      </c>
      <c r="D17" s="17"/>
      <c r="E17" s="17" t="s">
        <v>52</v>
      </c>
      <c r="F17" s="112">
        <v>3</v>
      </c>
      <c r="G17" s="16">
        <f t="shared" si="5"/>
        <v>2</v>
      </c>
      <c r="H17" s="92">
        <f t="shared" si="0"/>
        <v>2.5</v>
      </c>
      <c r="I17" s="17">
        <f t="shared" si="1"/>
        <v>3</v>
      </c>
      <c r="J17" s="17">
        <f t="shared" si="2"/>
        <v>2</v>
      </c>
      <c r="K17" s="50">
        <f t="shared" si="3"/>
        <v>0.5</v>
      </c>
      <c r="L17" s="19">
        <f t="shared" si="4"/>
        <v>1</v>
      </c>
    </row>
    <row r="18" spans="2:12" x14ac:dyDescent="0.25">
      <c r="B18" s="33" t="s">
        <v>24</v>
      </c>
      <c r="C18" s="4">
        <v>1</v>
      </c>
      <c r="D18" s="4"/>
      <c r="E18" s="4">
        <v>3</v>
      </c>
      <c r="F18" s="111">
        <v>1</v>
      </c>
      <c r="G18" s="10">
        <f t="shared" si="5"/>
        <v>4</v>
      </c>
      <c r="H18" s="91">
        <f t="shared" si="0"/>
        <v>1.6666666666666667</v>
      </c>
      <c r="I18" s="4">
        <f t="shared" si="1"/>
        <v>3</v>
      </c>
      <c r="J18" s="4">
        <f t="shared" si="2"/>
        <v>3</v>
      </c>
      <c r="K18" s="49">
        <f t="shared" si="3"/>
        <v>0.75</v>
      </c>
      <c r="L18" s="6">
        <f t="shared" si="4"/>
        <v>0</v>
      </c>
    </row>
    <row r="19" spans="2:12" x14ac:dyDescent="0.25">
      <c r="B19" s="31" t="s">
        <v>96</v>
      </c>
      <c r="C19" s="17"/>
      <c r="D19" s="17"/>
      <c r="E19" s="17" t="s">
        <v>52</v>
      </c>
      <c r="F19" s="112">
        <v>1</v>
      </c>
      <c r="G19" s="16">
        <f t="shared" si="5"/>
        <v>0</v>
      </c>
      <c r="H19" s="92">
        <f t="shared" si="0"/>
        <v>1</v>
      </c>
      <c r="I19" s="17">
        <f t="shared" si="1"/>
        <v>1</v>
      </c>
      <c r="J19" s="17">
        <f t="shared" si="2"/>
        <v>1</v>
      </c>
      <c r="K19" s="50">
        <f t="shared" si="3"/>
        <v>0.25</v>
      </c>
      <c r="L19" s="19">
        <f t="shared" si="4"/>
        <v>1</v>
      </c>
    </row>
    <row r="20" spans="2:12" x14ac:dyDescent="0.25">
      <c r="B20" s="33" t="s">
        <v>65</v>
      </c>
      <c r="C20" s="4"/>
      <c r="D20" s="4">
        <v>1</v>
      </c>
      <c r="E20" s="4"/>
      <c r="F20" s="111">
        <v>1</v>
      </c>
      <c r="G20" s="10">
        <f t="shared" si="5"/>
        <v>1</v>
      </c>
      <c r="H20" s="91">
        <f t="shared" si="0"/>
        <v>1</v>
      </c>
      <c r="I20" s="4">
        <f t="shared" si="1"/>
        <v>1</v>
      </c>
      <c r="J20" s="4">
        <f t="shared" si="2"/>
        <v>2</v>
      </c>
      <c r="K20" s="49">
        <f t="shared" si="3"/>
        <v>0.5</v>
      </c>
      <c r="L20" s="6">
        <f t="shared" si="4"/>
        <v>0</v>
      </c>
    </row>
    <row r="21" spans="2:12" x14ac:dyDescent="0.25">
      <c r="B21" s="31" t="s">
        <v>97</v>
      </c>
      <c r="C21" s="17"/>
      <c r="D21" s="17"/>
      <c r="E21" s="17">
        <v>1</v>
      </c>
      <c r="F21" s="112">
        <v>1</v>
      </c>
      <c r="G21" s="16">
        <f t="shared" si="5"/>
        <v>1</v>
      </c>
      <c r="H21" s="92">
        <f t="shared" si="0"/>
        <v>1</v>
      </c>
      <c r="I21" s="17">
        <f t="shared" si="1"/>
        <v>1</v>
      </c>
      <c r="J21" s="17">
        <f t="shared" si="2"/>
        <v>2</v>
      </c>
      <c r="K21" s="50">
        <f t="shared" si="3"/>
        <v>0.5</v>
      </c>
      <c r="L21" s="19">
        <f t="shared" si="4"/>
        <v>0</v>
      </c>
    </row>
    <row r="22" spans="2:12" x14ac:dyDescent="0.25">
      <c r="B22" s="33" t="s">
        <v>100</v>
      </c>
      <c r="C22" s="4"/>
      <c r="D22" s="4"/>
      <c r="E22" s="4" t="s">
        <v>52</v>
      </c>
      <c r="F22" s="111"/>
      <c r="G22" s="10">
        <f t="shared" si="5"/>
        <v>0</v>
      </c>
      <c r="H22" s="91">
        <v>0</v>
      </c>
      <c r="I22" s="4">
        <f t="shared" si="1"/>
        <v>0</v>
      </c>
      <c r="J22" s="4">
        <f t="shared" si="2"/>
        <v>0</v>
      </c>
      <c r="K22" s="49">
        <f t="shared" si="3"/>
        <v>0</v>
      </c>
      <c r="L22" s="6">
        <f t="shared" si="4"/>
        <v>1</v>
      </c>
    </row>
    <row r="23" spans="2:12" x14ac:dyDescent="0.25">
      <c r="B23" s="31" t="s">
        <v>27</v>
      </c>
      <c r="C23" s="17">
        <v>2</v>
      </c>
      <c r="D23" s="17">
        <v>3</v>
      </c>
      <c r="E23" s="17">
        <v>4</v>
      </c>
      <c r="F23" s="112">
        <v>4</v>
      </c>
      <c r="G23" s="16">
        <f t="shared" si="5"/>
        <v>9</v>
      </c>
      <c r="H23" s="92">
        <f t="shared" si="0"/>
        <v>3.25</v>
      </c>
      <c r="I23" s="17">
        <f t="shared" si="1"/>
        <v>4</v>
      </c>
      <c r="J23" s="17">
        <f t="shared" si="2"/>
        <v>4</v>
      </c>
      <c r="K23" s="50">
        <f t="shared" si="3"/>
        <v>1</v>
      </c>
      <c r="L23" s="19">
        <f t="shared" si="4"/>
        <v>0</v>
      </c>
    </row>
    <row r="24" spans="2:12" x14ac:dyDescent="0.25">
      <c r="B24" s="33" t="s">
        <v>28</v>
      </c>
      <c r="C24" s="4">
        <v>6</v>
      </c>
      <c r="D24" s="4">
        <v>24</v>
      </c>
      <c r="E24" s="4">
        <v>23</v>
      </c>
      <c r="F24" s="111">
        <v>17</v>
      </c>
      <c r="G24" s="10">
        <f t="shared" si="5"/>
        <v>53</v>
      </c>
      <c r="H24" s="91">
        <f t="shared" si="0"/>
        <v>17.5</v>
      </c>
      <c r="I24" s="4">
        <f t="shared" si="1"/>
        <v>24</v>
      </c>
      <c r="J24" s="4">
        <f t="shared" si="2"/>
        <v>4</v>
      </c>
      <c r="K24" s="49">
        <f t="shared" si="3"/>
        <v>1</v>
      </c>
      <c r="L24" s="6">
        <f t="shared" si="4"/>
        <v>0</v>
      </c>
    </row>
    <row r="25" spans="2:12" x14ac:dyDescent="0.25">
      <c r="B25" s="31" t="s">
        <v>29</v>
      </c>
      <c r="C25" s="17">
        <v>17</v>
      </c>
      <c r="D25" s="17">
        <v>42</v>
      </c>
      <c r="E25" s="17">
        <v>38</v>
      </c>
      <c r="F25" s="112">
        <v>38</v>
      </c>
      <c r="G25" s="16">
        <f t="shared" si="5"/>
        <v>97</v>
      </c>
      <c r="H25" s="92">
        <f t="shared" si="0"/>
        <v>33.75</v>
      </c>
      <c r="I25" s="17">
        <f t="shared" si="1"/>
        <v>42</v>
      </c>
      <c r="J25" s="17">
        <f t="shared" si="2"/>
        <v>4</v>
      </c>
      <c r="K25" s="50">
        <f t="shared" si="3"/>
        <v>1</v>
      </c>
      <c r="L25" s="19">
        <f t="shared" si="4"/>
        <v>0</v>
      </c>
    </row>
    <row r="26" spans="2:12" x14ac:dyDescent="0.25">
      <c r="B26" s="33" t="s">
        <v>30</v>
      </c>
      <c r="C26" s="4">
        <v>4</v>
      </c>
      <c r="D26" s="4">
        <v>8</v>
      </c>
      <c r="E26" s="4">
        <v>9</v>
      </c>
      <c r="F26" s="111">
        <v>12</v>
      </c>
      <c r="G26" s="10">
        <f t="shared" si="5"/>
        <v>21</v>
      </c>
      <c r="H26" s="91">
        <f t="shared" si="0"/>
        <v>8.25</v>
      </c>
      <c r="I26" s="4">
        <f t="shared" si="1"/>
        <v>12</v>
      </c>
      <c r="J26" s="4">
        <f t="shared" si="2"/>
        <v>4</v>
      </c>
      <c r="K26" s="49">
        <f t="shared" si="3"/>
        <v>1</v>
      </c>
      <c r="L26" s="6">
        <f t="shared" si="4"/>
        <v>0</v>
      </c>
    </row>
    <row r="27" spans="2:12" x14ac:dyDescent="0.25">
      <c r="B27" s="31" t="s">
        <v>31</v>
      </c>
      <c r="C27" s="17" t="s">
        <v>52</v>
      </c>
      <c r="D27" s="17">
        <v>1</v>
      </c>
      <c r="E27" s="17">
        <v>4</v>
      </c>
      <c r="F27" s="112">
        <v>2</v>
      </c>
      <c r="G27" s="16">
        <f t="shared" si="5"/>
        <v>5</v>
      </c>
      <c r="H27" s="92">
        <f t="shared" si="0"/>
        <v>2.3333333333333335</v>
      </c>
      <c r="I27" s="17">
        <f t="shared" si="1"/>
        <v>4</v>
      </c>
      <c r="J27" s="17">
        <f t="shared" si="2"/>
        <v>3</v>
      </c>
      <c r="K27" s="50">
        <f t="shared" si="3"/>
        <v>0.75</v>
      </c>
      <c r="L27" s="19">
        <f t="shared" si="4"/>
        <v>1</v>
      </c>
    </row>
    <row r="28" spans="2:12" x14ac:dyDescent="0.25">
      <c r="B28" s="33" t="s">
        <v>32</v>
      </c>
      <c r="C28" s="4">
        <v>91</v>
      </c>
      <c r="D28" s="4">
        <v>92</v>
      </c>
      <c r="E28" s="4">
        <v>166</v>
      </c>
      <c r="F28" s="111">
        <v>237</v>
      </c>
      <c r="G28" s="10">
        <f t="shared" si="5"/>
        <v>349</v>
      </c>
      <c r="H28" s="91">
        <f t="shared" si="0"/>
        <v>146.5</v>
      </c>
      <c r="I28" s="4">
        <f t="shared" si="1"/>
        <v>237</v>
      </c>
      <c r="J28" s="4">
        <f t="shared" si="2"/>
        <v>4</v>
      </c>
      <c r="K28" s="49">
        <f t="shared" si="3"/>
        <v>1</v>
      </c>
      <c r="L28" s="6">
        <f t="shared" si="4"/>
        <v>0</v>
      </c>
    </row>
    <row r="29" spans="2:12" x14ac:dyDescent="0.25">
      <c r="B29" s="31" t="s">
        <v>33</v>
      </c>
      <c r="C29" s="17">
        <v>118</v>
      </c>
      <c r="D29" s="17">
        <v>283</v>
      </c>
      <c r="E29" s="17">
        <v>62</v>
      </c>
      <c r="F29" s="112">
        <v>164</v>
      </c>
      <c r="G29" s="16">
        <f t="shared" si="5"/>
        <v>463</v>
      </c>
      <c r="H29" s="92">
        <f t="shared" si="0"/>
        <v>156.75</v>
      </c>
      <c r="I29" s="17">
        <f t="shared" si="1"/>
        <v>283</v>
      </c>
      <c r="J29" s="17">
        <f t="shared" si="2"/>
        <v>4</v>
      </c>
      <c r="K29" s="50">
        <f t="shared" si="3"/>
        <v>1</v>
      </c>
      <c r="L29" s="19">
        <f t="shared" si="4"/>
        <v>0</v>
      </c>
    </row>
    <row r="30" spans="2:12" x14ac:dyDescent="0.25">
      <c r="B30" s="33" t="s">
        <v>34</v>
      </c>
      <c r="C30" s="4">
        <v>175</v>
      </c>
      <c r="D30" s="4">
        <v>136</v>
      </c>
      <c r="E30" s="4">
        <v>164</v>
      </c>
      <c r="F30" s="111">
        <v>205</v>
      </c>
      <c r="G30" s="10">
        <f t="shared" si="5"/>
        <v>475</v>
      </c>
      <c r="H30" s="91">
        <f t="shared" si="0"/>
        <v>170</v>
      </c>
      <c r="I30" s="4">
        <f t="shared" si="1"/>
        <v>205</v>
      </c>
      <c r="J30" s="4">
        <f t="shared" si="2"/>
        <v>4</v>
      </c>
      <c r="K30" s="49">
        <f t="shared" si="3"/>
        <v>1</v>
      </c>
      <c r="L30" s="6">
        <f t="shared" si="4"/>
        <v>0</v>
      </c>
    </row>
    <row r="31" spans="2:12" x14ac:dyDescent="0.25">
      <c r="B31" s="31" t="s">
        <v>95</v>
      </c>
      <c r="C31" s="17"/>
      <c r="D31" s="17"/>
      <c r="E31" s="17">
        <v>4</v>
      </c>
      <c r="F31" s="112">
        <v>16</v>
      </c>
      <c r="G31" s="16">
        <f t="shared" si="5"/>
        <v>4</v>
      </c>
      <c r="H31" s="92">
        <f t="shared" si="0"/>
        <v>10</v>
      </c>
      <c r="I31" s="17">
        <f t="shared" si="1"/>
        <v>16</v>
      </c>
      <c r="J31" s="17">
        <f t="shared" si="2"/>
        <v>2</v>
      </c>
      <c r="K31" s="50">
        <f t="shared" si="3"/>
        <v>0.5</v>
      </c>
      <c r="L31" s="19">
        <f t="shared" si="4"/>
        <v>0</v>
      </c>
    </row>
    <row r="32" spans="2:12" x14ac:dyDescent="0.25">
      <c r="B32" s="33" t="s">
        <v>35</v>
      </c>
      <c r="C32" s="4">
        <v>311</v>
      </c>
      <c r="D32" s="4">
        <v>500</v>
      </c>
      <c r="E32" s="4">
        <v>543</v>
      </c>
      <c r="F32" s="111">
        <v>351</v>
      </c>
      <c r="G32" s="10">
        <f t="shared" si="5"/>
        <v>1354</v>
      </c>
      <c r="H32" s="91">
        <f t="shared" si="0"/>
        <v>426.25</v>
      </c>
      <c r="I32" s="4">
        <f t="shared" si="1"/>
        <v>543</v>
      </c>
      <c r="J32" s="4">
        <f t="shared" si="2"/>
        <v>4</v>
      </c>
      <c r="K32" s="49">
        <f t="shared" si="3"/>
        <v>1</v>
      </c>
      <c r="L32" s="6">
        <f t="shared" si="4"/>
        <v>0</v>
      </c>
    </row>
    <row r="33" spans="2:12" x14ac:dyDescent="0.25">
      <c r="B33" s="31" t="s">
        <v>99</v>
      </c>
      <c r="C33" s="17"/>
      <c r="D33" s="17"/>
      <c r="E33" s="17">
        <v>1</v>
      </c>
      <c r="F33" s="112"/>
      <c r="G33" s="16">
        <f t="shared" si="5"/>
        <v>1</v>
      </c>
      <c r="H33" s="92">
        <f t="shared" si="0"/>
        <v>1</v>
      </c>
      <c r="I33" s="17">
        <f t="shared" si="1"/>
        <v>1</v>
      </c>
      <c r="J33" s="17">
        <f t="shared" si="2"/>
        <v>1</v>
      </c>
      <c r="K33" s="50">
        <f t="shared" si="3"/>
        <v>0.25</v>
      </c>
      <c r="L33" s="19">
        <f t="shared" si="4"/>
        <v>0</v>
      </c>
    </row>
    <row r="34" spans="2:12" x14ac:dyDescent="0.25">
      <c r="B34" s="33" t="s">
        <v>66</v>
      </c>
      <c r="C34" s="4"/>
      <c r="D34" s="4">
        <v>17</v>
      </c>
      <c r="E34" s="4">
        <v>2</v>
      </c>
      <c r="F34" s="111">
        <v>18</v>
      </c>
      <c r="G34" s="10">
        <f t="shared" si="5"/>
        <v>19</v>
      </c>
      <c r="H34" s="91">
        <f t="shared" si="0"/>
        <v>12.333333333333334</v>
      </c>
      <c r="I34" s="4">
        <f t="shared" si="1"/>
        <v>18</v>
      </c>
      <c r="J34" s="4">
        <f t="shared" si="2"/>
        <v>3</v>
      </c>
      <c r="K34" s="49">
        <f t="shared" si="3"/>
        <v>0.75</v>
      </c>
      <c r="L34" s="6">
        <f t="shared" si="4"/>
        <v>0</v>
      </c>
    </row>
    <row r="35" spans="2:12" x14ac:dyDescent="0.25">
      <c r="B35" s="31" t="s">
        <v>36</v>
      </c>
      <c r="C35" s="17">
        <v>16</v>
      </c>
      <c r="D35" s="17">
        <v>47</v>
      </c>
      <c r="E35" s="17">
        <v>17</v>
      </c>
      <c r="F35" s="112">
        <v>43</v>
      </c>
      <c r="G35" s="16">
        <f t="shared" si="5"/>
        <v>80</v>
      </c>
      <c r="H35" s="92">
        <f t="shared" si="0"/>
        <v>30.75</v>
      </c>
      <c r="I35" s="17">
        <f t="shared" si="1"/>
        <v>47</v>
      </c>
      <c r="J35" s="17">
        <f t="shared" si="2"/>
        <v>4</v>
      </c>
      <c r="K35" s="50">
        <f t="shared" si="3"/>
        <v>1</v>
      </c>
      <c r="L35" s="19">
        <f t="shared" si="4"/>
        <v>0</v>
      </c>
    </row>
    <row r="36" spans="2:12" x14ac:dyDescent="0.25">
      <c r="B36" s="33" t="s">
        <v>37</v>
      </c>
      <c r="C36" s="4">
        <v>8</v>
      </c>
      <c r="D36" s="4">
        <v>38</v>
      </c>
      <c r="E36" s="4">
        <v>40</v>
      </c>
      <c r="F36" s="111">
        <v>31</v>
      </c>
      <c r="G36" s="10">
        <f t="shared" si="5"/>
        <v>86</v>
      </c>
      <c r="H36" s="91">
        <f t="shared" si="0"/>
        <v>29.25</v>
      </c>
      <c r="I36" s="4">
        <f t="shared" si="1"/>
        <v>40</v>
      </c>
      <c r="J36" s="4">
        <f t="shared" si="2"/>
        <v>4</v>
      </c>
      <c r="K36" s="49">
        <f t="shared" si="3"/>
        <v>1</v>
      </c>
      <c r="L36" s="6">
        <f t="shared" si="4"/>
        <v>0</v>
      </c>
    </row>
    <row r="37" spans="2:12" x14ac:dyDescent="0.25">
      <c r="B37" s="31" t="s">
        <v>38</v>
      </c>
      <c r="C37" s="17">
        <v>1</v>
      </c>
      <c r="D37" s="17">
        <v>5</v>
      </c>
      <c r="E37" s="17"/>
      <c r="F37" s="112">
        <v>12</v>
      </c>
      <c r="G37" s="16">
        <f t="shared" si="5"/>
        <v>6</v>
      </c>
      <c r="H37" s="92">
        <f t="shared" si="0"/>
        <v>6</v>
      </c>
      <c r="I37" s="17">
        <f t="shared" si="1"/>
        <v>12</v>
      </c>
      <c r="J37" s="17">
        <f t="shared" si="2"/>
        <v>3</v>
      </c>
      <c r="K37" s="50">
        <f t="shared" si="3"/>
        <v>0.75</v>
      </c>
      <c r="L37" s="19">
        <f t="shared" si="4"/>
        <v>0</v>
      </c>
    </row>
    <row r="38" spans="2:12" x14ac:dyDescent="0.25">
      <c r="B38" s="33" t="s">
        <v>70</v>
      </c>
      <c r="C38" s="4"/>
      <c r="D38" s="4">
        <v>1</v>
      </c>
      <c r="E38" s="4"/>
      <c r="F38" s="111"/>
      <c r="G38" s="10">
        <f t="shared" si="5"/>
        <v>1</v>
      </c>
      <c r="H38" s="91">
        <f t="shared" si="0"/>
        <v>1</v>
      </c>
      <c r="I38" s="4">
        <f t="shared" si="1"/>
        <v>1</v>
      </c>
      <c r="J38" s="4">
        <f t="shared" si="2"/>
        <v>1</v>
      </c>
      <c r="K38" s="49">
        <f t="shared" si="3"/>
        <v>0.25</v>
      </c>
      <c r="L38" s="6">
        <f t="shared" si="4"/>
        <v>0</v>
      </c>
    </row>
    <row r="39" spans="2:12" x14ac:dyDescent="0.25">
      <c r="B39" s="31" t="s">
        <v>101</v>
      </c>
      <c r="C39" s="17"/>
      <c r="D39" s="17"/>
      <c r="E39" s="17">
        <v>1</v>
      </c>
      <c r="F39" s="112"/>
      <c r="G39" s="16">
        <f t="shared" si="5"/>
        <v>1</v>
      </c>
      <c r="H39" s="92">
        <f t="shared" si="0"/>
        <v>1</v>
      </c>
      <c r="I39" s="17">
        <f t="shared" si="1"/>
        <v>1</v>
      </c>
      <c r="J39" s="17">
        <f t="shared" si="2"/>
        <v>1</v>
      </c>
      <c r="K39" s="50">
        <f t="shared" si="3"/>
        <v>0.25</v>
      </c>
      <c r="L39" s="19">
        <f t="shared" si="4"/>
        <v>0</v>
      </c>
    </row>
    <row r="40" spans="2:12" x14ac:dyDescent="0.25">
      <c r="B40" s="33" t="s">
        <v>39</v>
      </c>
      <c r="C40" s="4">
        <v>150</v>
      </c>
      <c r="D40" s="4">
        <v>274</v>
      </c>
      <c r="E40" s="4">
        <v>221</v>
      </c>
      <c r="F40" s="111">
        <v>311</v>
      </c>
      <c r="G40" s="10">
        <f t="shared" si="5"/>
        <v>645</v>
      </c>
      <c r="H40" s="91">
        <f t="shared" si="0"/>
        <v>239</v>
      </c>
      <c r="I40" s="4">
        <f t="shared" si="1"/>
        <v>311</v>
      </c>
      <c r="J40" s="4">
        <f t="shared" si="2"/>
        <v>4</v>
      </c>
      <c r="K40" s="49">
        <f t="shared" si="3"/>
        <v>1</v>
      </c>
      <c r="L40" s="6">
        <f t="shared" si="4"/>
        <v>0</v>
      </c>
    </row>
    <row r="41" spans="2:12" x14ac:dyDescent="0.25">
      <c r="B41" s="31" t="s">
        <v>40</v>
      </c>
      <c r="C41" s="17">
        <v>4</v>
      </c>
      <c r="D41" s="17"/>
      <c r="E41" s="17"/>
      <c r="F41" s="112"/>
      <c r="G41" s="16">
        <f t="shared" si="5"/>
        <v>4</v>
      </c>
      <c r="H41" s="92">
        <f t="shared" si="0"/>
        <v>4</v>
      </c>
      <c r="I41" s="17">
        <f t="shared" si="1"/>
        <v>4</v>
      </c>
      <c r="J41" s="17">
        <f t="shared" si="2"/>
        <v>1</v>
      </c>
      <c r="K41" s="50">
        <f t="shared" si="3"/>
        <v>0.25</v>
      </c>
      <c r="L41" s="19">
        <f t="shared" si="4"/>
        <v>0</v>
      </c>
    </row>
    <row r="42" spans="2:12" x14ac:dyDescent="0.25">
      <c r="B42" s="33" t="s">
        <v>51</v>
      </c>
      <c r="C42" s="4">
        <v>1</v>
      </c>
      <c r="D42" s="4">
        <v>3</v>
      </c>
      <c r="E42" s="4">
        <v>20</v>
      </c>
      <c r="F42" s="111">
        <v>70</v>
      </c>
      <c r="G42" s="10">
        <f t="shared" si="5"/>
        <v>24</v>
      </c>
      <c r="H42" s="91">
        <f t="shared" si="0"/>
        <v>23.5</v>
      </c>
      <c r="I42" s="4">
        <f t="shared" si="1"/>
        <v>70</v>
      </c>
      <c r="J42" s="4">
        <f t="shared" si="2"/>
        <v>4</v>
      </c>
      <c r="K42" s="49">
        <f t="shared" si="3"/>
        <v>1</v>
      </c>
      <c r="L42" s="6">
        <f t="shared" si="4"/>
        <v>0</v>
      </c>
    </row>
    <row r="43" spans="2:12" x14ac:dyDescent="0.25">
      <c r="B43" s="31" t="s">
        <v>50</v>
      </c>
      <c r="C43" s="17">
        <v>4</v>
      </c>
      <c r="D43" s="17" t="s">
        <v>52</v>
      </c>
      <c r="E43" s="17">
        <v>106</v>
      </c>
      <c r="F43" s="112"/>
      <c r="G43" s="16">
        <f t="shared" si="5"/>
        <v>110</v>
      </c>
      <c r="H43" s="92">
        <f t="shared" si="0"/>
        <v>55</v>
      </c>
      <c r="I43" s="17">
        <f t="shared" si="1"/>
        <v>106</v>
      </c>
      <c r="J43" s="17">
        <f t="shared" si="2"/>
        <v>2</v>
      </c>
      <c r="K43" s="50">
        <f t="shared" si="3"/>
        <v>0.5</v>
      </c>
      <c r="L43" s="19">
        <f t="shared" si="4"/>
        <v>1</v>
      </c>
    </row>
    <row r="44" spans="2:12" x14ac:dyDescent="0.25">
      <c r="B44" s="33" t="s">
        <v>44</v>
      </c>
      <c r="C44" s="4">
        <v>159</v>
      </c>
      <c r="D44" s="4">
        <v>42</v>
      </c>
      <c r="E44" s="4">
        <v>77</v>
      </c>
      <c r="F44" s="111"/>
      <c r="G44" s="10">
        <f t="shared" si="5"/>
        <v>278</v>
      </c>
      <c r="H44" s="91">
        <f t="shared" si="0"/>
        <v>92.666666666666671</v>
      </c>
      <c r="I44" s="4">
        <f t="shared" si="1"/>
        <v>159</v>
      </c>
      <c r="J44" s="4">
        <f t="shared" si="2"/>
        <v>3</v>
      </c>
      <c r="K44" s="49">
        <f t="shared" si="3"/>
        <v>0.75</v>
      </c>
      <c r="L44" s="6">
        <f t="shared" si="4"/>
        <v>0</v>
      </c>
    </row>
    <row r="45" spans="2:12" x14ac:dyDescent="0.25">
      <c r="B45" s="31" t="s">
        <v>46</v>
      </c>
      <c r="C45" s="17">
        <v>8</v>
      </c>
      <c r="D45" s="17">
        <v>3</v>
      </c>
      <c r="E45" s="17"/>
      <c r="F45" s="112">
        <v>25</v>
      </c>
      <c r="G45" s="16">
        <f t="shared" si="5"/>
        <v>11</v>
      </c>
      <c r="H45" s="92">
        <f t="shared" si="0"/>
        <v>12</v>
      </c>
      <c r="I45" s="17">
        <f t="shared" si="1"/>
        <v>25</v>
      </c>
      <c r="J45" s="17">
        <f t="shared" si="2"/>
        <v>3</v>
      </c>
      <c r="K45" s="50">
        <f t="shared" si="3"/>
        <v>0.75</v>
      </c>
      <c r="L45" s="19">
        <f t="shared" si="4"/>
        <v>0</v>
      </c>
    </row>
    <row r="46" spans="2:12" x14ac:dyDescent="0.25">
      <c r="B46" s="33" t="s">
        <v>47</v>
      </c>
      <c r="C46" s="4">
        <v>33</v>
      </c>
      <c r="D46" s="4">
        <v>99</v>
      </c>
      <c r="E46" s="4">
        <v>315</v>
      </c>
      <c r="F46" s="111">
        <v>12</v>
      </c>
      <c r="G46" s="10">
        <f t="shared" si="5"/>
        <v>447</v>
      </c>
      <c r="H46" s="91">
        <f t="shared" si="0"/>
        <v>114.75</v>
      </c>
      <c r="I46" s="4">
        <f t="shared" si="1"/>
        <v>315</v>
      </c>
      <c r="J46" s="4">
        <f t="shared" si="2"/>
        <v>4</v>
      </c>
      <c r="K46" s="49">
        <f t="shared" si="3"/>
        <v>1</v>
      </c>
      <c r="L46" s="6">
        <f t="shared" si="4"/>
        <v>0</v>
      </c>
    </row>
    <row r="47" spans="2:12" x14ac:dyDescent="0.25">
      <c r="B47" s="31" t="s">
        <v>71</v>
      </c>
      <c r="C47" s="17"/>
      <c r="D47" s="17">
        <v>4</v>
      </c>
      <c r="E47" s="17">
        <v>4</v>
      </c>
      <c r="F47" s="112">
        <v>9</v>
      </c>
      <c r="G47" s="16">
        <f t="shared" si="5"/>
        <v>8</v>
      </c>
      <c r="H47" s="92">
        <f t="shared" si="0"/>
        <v>5.666666666666667</v>
      </c>
      <c r="I47" s="17">
        <f t="shared" si="1"/>
        <v>9</v>
      </c>
      <c r="J47" s="17">
        <f t="shared" si="2"/>
        <v>3</v>
      </c>
      <c r="K47" s="50">
        <f t="shared" si="3"/>
        <v>0.75</v>
      </c>
      <c r="L47" s="19">
        <f t="shared" si="4"/>
        <v>0</v>
      </c>
    </row>
    <row r="48" spans="2:12" x14ac:dyDescent="0.25">
      <c r="B48" s="33" t="s">
        <v>72</v>
      </c>
      <c r="C48" s="4"/>
      <c r="D48" s="4">
        <v>7</v>
      </c>
      <c r="E48" s="4"/>
      <c r="F48" s="111">
        <v>12</v>
      </c>
      <c r="G48" s="10">
        <f t="shared" si="5"/>
        <v>7</v>
      </c>
      <c r="H48" s="91">
        <f t="shared" si="0"/>
        <v>9.5</v>
      </c>
      <c r="I48" s="4">
        <f t="shared" si="1"/>
        <v>12</v>
      </c>
      <c r="J48" s="4">
        <f t="shared" si="2"/>
        <v>2</v>
      </c>
      <c r="K48" s="49">
        <f t="shared" si="3"/>
        <v>0.5</v>
      </c>
      <c r="L48" s="6">
        <f t="shared" si="4"/>
        <v>0</v>
      </c>
    </row>
    <row r="49" spans="2:12" x14ac:dyDescent="0.25">
      <c r="B49" s="31" t="s">
        <v>48</v>
      </c>
      <c r="C49" s="17">
        <v>10</v>
      </c>
      <c r="D49" s="17">
        <v>1</v>
      </c>
      <c r="E49" s="17"/>
      <c r="F49" s="112">
        <v>3</v>
      </c>
      <c r="G49" s="16">
        <f t="shared" si="5"/>
        <v>11</v>
      </c>
      <c r="H49" s="92">
        <f t="shared" si="0"/>
        <v>4.666666666666667</v>
      </c>
      <c r="I49" s="17">
        <f t="shared" si="1"/>
        <v>10</v>
      </c>
      <c r="J49" s="17">
        <f t="shared" si="2"/>
        <v>3</v>
      </c>
      <c r="K49" s="50">
        <f t="shared" si="3"/>
        <v>0.75</v>
      </c>
      <c r="L49" s="19">
        <f t="shared" si="4"/>
        <v>0</v>
      </c>
    </row>
    <row r="50" spans="2:12" x14ac:dyDescent="0.25">
      <c r="B50" s="33" t="s">
        <v>49</v>
      </c>
      <c r="C50" s="4">
        <v>188</v>
      </c>
      <c r="D50" s="4">
        <v>202</v>
      </c>
      <c r="E50" s="4">
        <v>87</v>
      </c>
      <c r="F50" s="111">
        <v>234</v>
      </c>
      <c r="G50" s="10">
        <f t="shared" si="5"/>
        <v>477</v>
      </c>
      <c r="H50" s="91">
        <f t="shared" si="0"/>
        <v>177.75</v>
      </c>
      <c r="I50" s="4">
        <f t="shared" si="1"/>
        <v>234</v>
      </c>
      <c r="J50" s="4">
        <f t="shared" si="2"/>
        <v>4</v>
      </c>
      <c r="K50" s="49">
        <f t="shared" si="3"/>
        <v>1</v>
      </c>
      <c r="L50" s="6">
        <f t="shared" si="4"/>
        <v>0</v>
      </c>
    </row>
    <row r="51" spans="2:12" x14ac:dyDescent="0.25">
      <c r="B51" s="31" t="s">
        <v>105</v>
      </c>
      <c r="C51" s="17"/>
      <c r="D51" s="17"/>
      <c r="E51" s="17"/>
      <c r="F51" s="112">
        <v>1</v>
      </c>
      <c r="G51" s="16">
        <f t="shared" si="5"/>
        <v>0</v>
      </c>
      <c r="H51" s="92">
        <f t="shared" si="0"/>
        <v>1</v>
      </c>
      <c r="I51" s="17">
        <f t="shared" si="1"/>
        <v>1</v>
      </c>
      <c r="J51" s="17">
        <f t="shared" si="2"/>
        <v>1</v>
      </c>
      <c r="K51" s="50">
        <f t="shared" si="3"/>
        <v>0.25</v>
      </c>
      <c r="L51" s="19">
        <f t="shared" si="4"/>
        <v>0</v>
      </c>
    </row>
    <row r="52" spans="2:12" x14ac:dyDescent="0.25">
      <c r="B52" s="33" t="s">
        <v>41</v>
      </c>
      <c r="C52" s="4">
        <v>34</v>
      </c>
      <c r="D52" s="4">
        <v>271</v>
      </c>
      <c r="E52" s="4">
        <v>29</v>
      </c>
      <c r="F52" s="111">
        <v>116</v>
      </c>
      <c r="G52" s="10">
        <f t="shared" si="5"/>
        <v>334</v>
      </c>
      <c r="H52" s="91">
        <f t="shared" si="0"/>
        <v>112.5</v>
      </c>
      <c r="I52" s="4">
        <f t="shared" si="1"/>
        <v>271</v>
      </c>
      <c r="J52" s="4">
        <f t="shared" si="2"/>
        <v>4</v>
      </c>
      <c r="K52" s="49">
        <f t="shared" si="3"/>
        <v>1</v>
      </c>
      <c r="L52" s="6">
        <f t="shared" si="4"/>
        <v>0</v>
      </c>
    </row>
    <row r="53" spans="2:12" x14ac:dyDescent="0.25">
      <c r="B53" s="31" t="s">
        <v>92</v>
      </c>
      <c r="C53" s="17">
        <v>12</v>
      </c>
      <c r="D53" s="17">
        <v>28</v>
      </c>
      <c r="E53" s="17"/>
      <c r="F53" s="112">
        <v>15</v>
      </c>
      <c r="G53" s="16">
        <f t="shared" si="5"/>
        <v>40</v>
      </c>
      <c r="H53" s="92">
        <f t="shared" si="0"/>
        <v>18.333333333333332</v>
      </c>
      <c r="I53" s="17">
        <f t="shared" si="1"/>
        <v>28</v>
      </c>
      <c r="J53" s="17">
        <f t="shared" si="2"/>
        <v>3</v>
      </c>
      <c r="K53" s="50">
        <f t="shared" si="3"/>
        <v>0.75</v>
      </c>
      <c r="L53" s="19">
        <f t="shared" si="4"/>
        <v>0</v>
      </c>
    </row>
    <row r="54" spans="2:12" x14ac:dyDescent="0.25">
      <c r="B54" s="33" t="s">
        <v>43</v>
      </c>
      <c r="C54" s="4">
        <v>1</v>
      </c>
      <c r="D54" s="4">
        <v>9</v>
      </c>
      <c r="E54" s="4"/>
      <c r="F54" s="111">
        <v>14</v>
      </c>
      <c r="G54" s="10">
        <f t="shared" si="5"/>
        <v>10</v>
      </c>
      <c r="H54" s="91">
        <f t="shared" si="0"/>
        <v>8</v>
      </c>
      <c r="I54" s="4">
        <f t="shared" si="1"/>
        <v>14</v>
      </c>
      <c r="J54" s="4">
        <f t="shared" si="2"/>
        <v>3</v>
      </c>
      <c r="K54" s="49">
        <f t="shared" si="3"/>
        <v>0.75</v>
      </c>
      <c r="L54" s="6">
        <f t="shared" si="4"/>
        <v>0</v>
      </c>
    </row>
    <row r="55" spans="2:12" x14ac:dyDescent="0.25">
      <c r="B55" s="31" t="s">
        <v>67</v>
      </c>
      <c r="C55" s="17"/>
      <c r="D55" s="17">
        <v>1</v>
      </c>
      <c r="E55" s="17"/>
      <c r="F55" s="112"/>
      <c r="G55" s="16">
        <f t="shared" si="5"/>
        <v>1</v>
      </c>
      <c r="H55" s="92">
        <f t="shared" si="0"/>
        <v>1</v>
      </c>
      <c r="I55" s="17">
        <f t="shared" si="1"/>
        <v>1</v>
      </c>
      <c r="J55" s="17">
        <f t="shared" si="2"/>
        <v>1</v>
      </c>
      <c r="K55" s="50">
        <f t="shared" si="3"/>
        <v>0.25</v>
      </c>
      <c r="L55" s="19">
        <f t="shared" si="4"/>
        <v>0</v>
      </c>
    </row>
    <row r="56" spans="2:12" x14ac:dyDescent="0.25">
      <c r="B56" s="33" t="s">
        <v>69</v>
      </c>
      <c r="C56" s="4"/>
      <c r="D56" s="4">
        <v>1</v>
      </c>
      <c r="E56" s="4" t="s">
        <v>52</v>
      </c>
      <c r="F56" s="111" t="s">
        <v>52</v>
      </c>
      <c r="G56" s="10">
        <f t="shared" si="5"/>
        <v>1</v>
      </c>
      <c r="H56" s="91">
        <f t="shared" si="0"/>
        <v>1</v>
      </c>
      <c r="I56" s="4">
        <f t="shared" si="1"/>
        <v>1</v>
      </c>
      <c r="J56" s="4">
        <f t="shared" si="2"/>
        <v>1</v>
      </c>
      <c r="K56" s="49">
        <f t="shared" si="3"/>
        <v>0.25</v>
      </c>
      <c r="L56" s="6">
        <f t="shared" si="4"/>
        <v>2</v>
      </c>
    </row>
    <row r="57" spans="2:12" x14ac:dyDescent="0.25">
      <c r="B57" s="31" t="s">
        <v>106</v>
      </c>
      <c r="C57" s="17"/>
      <c r="D57" s="17"/>
      <c r="E57" s="17"/>
      <c r="F57" s="112">
        <v>1</v>
      </c>
      <c r="G57" s="16">
        <f t="shared" si="5"/>
        <v>0</v>
      </c>
      <c r="H57" s="92">
        <f t="shared" si="0"/>
        <v>1</v>
      </c>
      <c r="I57" s="17">
        <f t="shared" si="1"/>
        <v>1</v>
      </c>
      <c r="J57" s="17">
        <f t="shared" si="2"/>
        <v>1</v>
      </c>
      <c r="K57" s="50">
        <f t="shared" si="3"/>
        <v>0.25</v>
      </c>
      <c r="L57" s="19">
        <f t="shared" si="4"/>
        <v>0</v>
      </c>
    </row>
    <row r="58" spans="2:12" x14ac:dyDescent="0.25">
      <c r="B58" s="33" t="s">
        <v>68</v>
      </c>
      <c r="C58" s="4"/>
      <c r="D58" s="4">
        <v>1</v>
      </c>
      <c r="E58" s="4"/>
      <c r="F58" s="111">
        <v>1</v>
      </c>
      <c r="G58" s="10">
        <f t="shared" si="5"/>
        <v>1</v>
      </c>
      <c r="H58" s="91">
        <f t="shared" si="0"/>
        <v>1</v>
      </c>
      <c r="I58" s="4">
        <f t="shared" si="1"/>
        <v>1</v>
      </c>
      <c r="J58" s="4">
        <f t="shared" si="2"/>
        <v>2</v>
      </c>
      <c r="K58" s="49">
        <f t="shared" si="3"/>
        <v>0.5</v>
      </c>
      <c r="L58" s="6">
        <f t="shared" si="4"/>
        <v>0</v>
      </c>
    </row>
    <row r="59" spans="2:12" ht="15.75" thickBot="1" x14ac:dyDescent="0.3">
      <c r="B59" s="105" t="s">
        <v>45</v>
      </c>
      <c r="C59" s="106">
        <v>3</v>
      </c>
      <c r="D59" s="106">
        <v>2</v>
      </c>
      <c r="E59" s="106">
        <v>6</v>
      </c>
      <c r="F59" s="113">
        <v>2</v>
      </c>
      <c r="G59" s="110">
        <f>SUM(C59:E59)</f>
        <v>11</v>
      </c>
      <c r="H59" s="107">
        <f t="shared" si="0"/>
        <v>3.25</v>
      </c>
      <c r="I59" s="106">
        <f t="shared" si="1"/>
        <v>6</v>
      </c>
      <c r="J59" s="106">
        <f t="shared" si="2"/>
        <v>4</v>
      </c>
      <c r="K59" s="108">
        <f t="shared" si="3"/>
        <v>1</v>
      </c>
      <c r="L59" s="109">
        <f t="shared" si="4"/>
        <v>0</v>
      </c>
    </row>
    <row r="60" spans="2:12" ht="15.75" thickTop="1" x14ac:dyDescent="0.25">
      <c r="B60" s="77" t="s">
        <v>61</v>
      </c>
      <c r="C60" s="76">
        <f>SUM(C4:C59)</f>
        <v>1532</v>
      </c>
      <c r="D60" s="76">
        <f>SUM(D4:D59)</f>
        <v>2324</v>
      </c>
      <c r="E60" s="76">
        <f>SUM(E4:E59)</f>
        <v>2286</v>
      </c>
      <c r="F60" s="114">
        <f>SUM(F4:F59)</f>
        <v>2456</v>
      </c>
      <c r="G60" s="37">
        <f>SUM(C60:E60)</f>
        <v>6142</v>
      </c>
      <c r="H60" s="93">
        <f t="shared" si="0"/>
        <v>2149.5</v>
      </c>
      <c r="I60" s="76">
        <f t="shared" si="1"/>
        <v>2456</v>
      </c>
      <c r="J60" s="35" t="s">
        <v>60</v>
      </c>
      <c r="K60" s="35" t="s">
        <v>60</v>
      </c>
      <c r="L60" s="36" t="s">
        <v>60</v>
      </c>
    </row>
    <row r="61" spans="2:12" x14ac:dyDescent="0.25">
      <c r="B61" s="33" t="s">
        <v>62</v>
      </c>
      <c r="C61" s="4">
        <f>COUNTIF(C4:C59,"&gt;0")</f>
        <v>34</v>
      </c>
      <c r="D61" s="4">
        <f>COUNTIF(D4:D59,"&gt;0")</f>
        <v>38</v>
      </c>
      <c r="E61" s="4">
        <f>COUNTIF(E4:E59,"&gt;0")</f>
        <v>34</v>
      </c>
      <c r="F61" s="111">
        <f>COUNTIF(F4:F59,"&gt;0")</f>
        <v>44</v>
      </c>
      <c r="G61" s="10">
        <f>COUNTIF(G4:G59,"&gt;0")</f>
        <v>50</v>
      </c>
      <c r="H61" s="91">
        <f t="shared" si="0"/>
        <v>37.5</v>
      </c>
      <c r="I61" s="4">
        <f t="shared" si="1"/>
        <v>44</v>
      </c>
      <c r="J61" s="4" t="s">
        <v>60</v>
      </c>
      <c r="K61" s="4" t="s">
        <v>60</v>
      </c>
      <c r="L61" s="6" t="s">
        <v>60</v>
      </c>
    </row>
    <row r="62" spans="2:12" x14ac:dyDescent="0.25">
      <c r="B62" s="31" t="s">
        <v>63</v>
      </c>
      <c r="C62" s="17">
        <f>COUNTIF(C4:C59,"cw")</f>
        <v>1</v>
      </c>
      <c r="D62" s="17">
        <f>COUNTIF(D4:D59,"cw")</f>
        <v>1</v>
      </c>
      <c r="E62" s="17">
        <f>COUNTIF(E4:E59,"cw")</f>
        <v>6</v>
      </c>
      <c r="F62" s="112">
        <f>COUNTIF(F4:F59,"cw")</f>
        <v>1</v>
      </c>
      <c r="G62" s="16">
        <f>COUNTIF(G4:G59, 0)</f>
        <v>6</v>
      </c>
      <c r="H62" s="92">
        <f t="shared" si="0"/>
        <v>2.25</v>
      </c>
      <c r="I62" s="17">
        <f t="shared" si="1"/>
        <v>6</v>
      </c>
      <c r="J62" s="17" t="s">
        <v>60</v>
      </c>
      <c r="K62" s="17" t="s">
        <v>60</v>
      </c>
      <c r="L62" s="19" t="s">
        <v>60</v>
      </c>
    </row>
    <row r="63" spans="2:12" ht="15.75" thickBot="1" x14ac:dyDescent="0.3">
      <c r="B63" s="34" t="s">
        <v>58</v>
      </c>
      <c r="C63" s="7">
        <f t="shared" ref="C63:D63" si="6">SUM(C61:C62)</f>
        <v>35</v>
      </c>
      <c r="D63" s="7">
        <f t="shared" si="6"/>
        <v>39</v>
      </c>
      <c r="E63" s="7">
        <f>SUM(E61:E62)</f>
        <v>40</v>
      </c>
      <c r="F63" s="115">
        <f>SUM(F61:F62)</f>
        <v>45</v>
      </c>
      <c r="G63" s="80">
        <f>SUM(G61:G62)</f>
        <v>56</v>
      </c>
      <c r="H63" s="104">
        <f t="shared" si="0"/>
        <v>39.75</v>
      </c>
      <c r="I63" s="7">
        <f t="shared" si="1"/>
        <v>45</v>
      </c>
      <c r="J63" s="7" t="s">
        <v>60</v>
      </c>
      <c r="K63" s="7" t="s">
        <v>60</v>
      </c>
      <c r="L63" s="9" t="s">
        <v>60</v>
      </c>
    </row>
    <row r="64" spans="2:12" x14ac:dyDescent="0.25">
      <c r="B64" s="79"/>
    </row>
    <row r="65" spans="2:6" x14ac:dyDescent="0.25">
      <c r="B65" s="42" t="s">
        <v>86</v>
      </c>
      <c r="C65" s="3">
        <v>25</v>
      </c>
      <c r="D65" s="3">
        <v>18</v>
      </c>
      <c r="E65" s="3">
        <v>17</v>
      </c>
      <c r="F65" s="3">
        <v>22</v>
      </c>
    </row>
    <row r="66" spans="2:6" x14ac:dyDescent="0.25">
      <c r="B66" s="43" t="s">
        <v>85</v>
      </c>
      <c r="C66" s="3">
        <v>38.83</v>
      </c>
      <c r="D66" s="3">
        <v>42.92</v>
      </c>
      <c r="E66" s="3">
        <v>39.200000000000003</v>
      </c>
      <c r="F66" s="3">
        <v>55.9</v>
      </c>
    </row>
    <row r="67" spans="2:6" x14ac:dyDescent="0.25">
      <c r="B67" s="43" t="s">
        <v>90</v>
      </c>
      <c r="C67" s="78">
        <v>356</v>
      </c>
      <c r="D67" s="3">
        <v>471.6</v>
      </c>
      <c r="E67" s="3">
        <v>476.2</v>
      </c>
      <c r="F67" s="3">
        <v>546.29999999999995</v>
      </c>
    </row>
    <row r="68" spans="2:6" x14ac:dyDescent="0.25">
      <c r="B68" s="42" t="s">
        <v>88</v>
      </c>
      <c r="C68" s="3">
        <v>7</v>
      </c>
      <c r="D68" s="3">
        <v>13</v>
      </c>
      <c r="E68" s="3">
        <v>14</v>
      </c>
      <c r="F68" s="3">
        <v>15</v>
      </c>
    </row>
    <row r="69" spans="2:6" x14ac:dyDescent="0.25">
      <c r="B69" s="42" t="s">
        <v>89</v>
      </c>
      <c r="C69" s="3">
        <v>31</v>
      </c>
      <c r="D69" s="3">
        <v>64</v>
      </c>
      <c r="E69" s="3">
        <v>75.5</v>
      </c>
      <c r="F69" s="3">
        <v>66.25</v>
      </c>
    </row>
  </sheetData>
  <mergeCells count="1">
    <mergeCell ref="B1:L1"/>
  </mergeCells>
  <conditionalFormatting sqref="I4">
    <cfRule type="cellIs" dxfId="1" priority="2" operator="equal">
      <formula>$F$4</formula>
    </cfRule>
    <cfRule type="cellIs" dxfId="0" priority="1" operator="equal">
      <formula>$F$4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zoomScaleNormal="100" workbookViewId="0">
      <pane xSplit="2" ySplit="3" topLeftCell="C21" activePane="bottomRight" state="frozen"/>
      <selection pane="topRight" activeCell="C1" sqref="C1"/>
      <selection pane="bottomLeft" activeCell="A4" sqref="A4"/>
      <selection pane="bottomRight" activeCell="C38" sqref="C38"/>
    </sheetView>
  </sheetViews>
  <sheetFormatPr defaultRowHeight="15" x14ac:dyDescent="0.25"/>
  <cols>
    <col min="2" max="2" width="24" bestFit="1" customWidth="1"/>
    <col min="3" max="8" width="6.28515625" style="1" customWidth="1"/>
    <col min="9" max="10" width="6.28515625" customWidth="1"/>
    <col min="11" max="11" width="6.28515625" style="69" customWidth="1"/>
    <col min="12" max="12" width="6.28515625" customWidth="1"/>
    <col min="13" max="13" width="6.28515625" style="64" customWidth="1"/>
    <col min="14" max="14" width="6.28515625" style="1" customWidth="1"/>
  </cols>
  <sheetData>
    <row r="1" spans="2:17" ht="23.25" x14ac:dyDescent="0.35">
      <c r="B1" s="94" t="s">
        <v>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7" ht="15.75" thickBot="1" x14ac:dyDescent="0.3"/>
    <row r="3" spans="2:17" s="1" customFormat="1" ht="23.25" x14ac:dyDescent="0.25">
      <c r="B3" s="38" t="s">
        <v>9</v>
      </c>
      <c r="C3" s="39" t="s">
        <v>0</v>
      </c>
      <c r="D3" s="40" t="s">
        <v>1</v>
      </c>
      <c r="E3" s="40" t="s">
        <v>2</v>
      </c>
      <c r="F3" s="40" t="s">
        <v>15</v>
      </c>
      <c r="G3" s="40" t="s">
        <v>3</v>
      </c>
      <c r="H3" s="40" t="s">
        <v>4</v>
      </c>
      <c r="I3" s="40" t="s">
        <v>5</v>
      </c>
      <c r="J3" s="48" t="s">
        <v>6</v>
      </c>
      <c r="K3" s="68" t="s">
        <v>10</v>
      </c>
      <c r="L3" s="28" t="s">
        <v>8</v>
      </c>
      <c r="M3" s="40" t="s">
        <v>7</v>
      </c>
      <c r="N3" s="41" t="s">
        <v>11</v>
      </c>
    </row>
    <row r="4" spans="2:17" s="1" customFormat="1" x14ac:dyDescent="0.25">
      <c r="B4" s="12" t="s">
        <v>17</v>
      </c>
      <c r="C4" s="10"/>
      <c r="D4" s="4"/>
      <c r="E4" s="4"/>
      <c r="F4" s="4"/>
      <c r="G4" s="4"/>
      <c r="H4" s="4">
        <v>2</v>
      </c>
      <c r="I4" s="4"/>
      <c r="J4" s="6"/>
      <c r="K4" s="70">
        <f>SUM(C4:J4)</f>
        <v>2</v>
      </c>
      <c r="L4" s="4"/>
      <c r="M4" s="65">
        <f>K4+L4</f>
        <v>2</v>
      </c>
      <c r="N4" s="6"/>
    </row>
    <row r="5" spans="2:17" x14ac:dyDescent="0.25">
      <c r="B5" s="15" t="s">
        <v>18</v>
      </c>
      <c r="C5" s="16">
        <v>2</v>
      </c>
      <c r="D5" s="17"/>
      <c r="E5" s="17"/>
      <c r="F5" s="17"/>
      <c r="G5" s="17"/>
      <c r="H5" s="17">
        <v>1</v>
      </c>
      <c r="I5" s="18"/>
      <c r="J5" s="44"/>
      <c r="K5" s="71">
        <f t="shared" ref="K5:K38" si="0">SUM(C5:J5)</f>
        <v>3</v>
      </c>
      <c r="L5" s="17"/>
      <c r="M5" s="55">
        <f t="shared" ref="M5:M38" si="1">K5+L5</f>
        <v>3</v>
      </c>
      <c r="N5" s="19"/>
      <c r="P5" s="95" t="s">
        <v>83</v>
      </c>
      <c r="Q5" s="95"/>
    </row>
    <row r="6" spans="2:17" x14ac:dyDescent="0.25">
      <c r="B6" s="13" t="s">
        <v>19</v>
      </c>
      <c r="C6" s="10"/>
      <c r="D6" s="4">
        <v>2</v>
      </c>
      <c r="E6" s="4"/>
      <c r="F6" s="4"/>
      <c r="G6" s="4"/>
      <c r="H6" s="4"/>
      <c r="I6" s="5"/>
      <c r="J6" s="45"/>
      <c r="K6" s="70">
        <f t="shared" si="0"/>
        <v>2</v>
      </c>
      <c r="L6" s="4"/>
      <c r="M6" s="65">
        <f t="shared" si="1"/>
        <v>2</v>
      </c>
      <c r="N6" s="6"/>
      <c r="P6" s="1" t="s">
        <v>0</v>
      </c>
      <c r="Q6" t="s">
        <v>75</v>
      </c>
    </row>
    <row r="7" spans="2:17" x14ac:dyDescent="0.25">
      <c r="B7" s="15" t="s">
        <v>20</v>
      </c>
      <c r="C7" s="16"/>
      <c r="D7" s="17">
        <v>2</v>
      </c>
      <c r="E7" s="17"/>
      <c r="F7" s="17"/>
      <c r="G7" s="17"/>
      <c r="H7" s="17"/>
      <c r="I7" s="18"/>
      <c r="J7" s="44"/>
      <c r="K7" s="71">
        <f t="shared" si="0"/>
        <v>2</v>
      </c>
      <c r="L7" s="17"/>
      <c r="M7" s="55">
        <f t="shared" si="1"/>
        <v>2</v>
      </c>
      <c r="N7" s="19"/>
      <c r="P7" s="1" t="s">
        <v>1</v>
      </c>
      <c r="Q7" t="s">
        <v>76</v>
      </c>
    </row>
    <row r="8" spans="2:17" x14ac:dyDescent="0.25">
      <c r="B8" s="13" t="s">
        <v>21</v>
      </c>
      <c r="C8" s="10">
        <v>5</v>
      </c>
      <c r="D8" s="4">
        <v>19</v>
      </c>
      <c r="E8" s="4">
        <v>14</v>
      </c>
      <c r="F8" s="4">
        <v>1</v>
      </c>
      <c r="G8" s="4"/>
      <c r="H8" s="4"/>
      <c r="I8" s="4">
        <v>15</v>
      </c>
      <c r="J8" s="45"/>
      <c r="K8" s="70">
        <f t="shared" si="0"/>
        <v>54</v>
      </c>
      <c r="L8" s="4">
        <v>9</v>
      </c>
      <c r="M8" s="65">
        <f t="shared" si="1"/>
        <v>63</v>
      </c>
      <c r="N8" s="6"/>
      <c r="P8" s="1" t="s">
        <v>2</v>
      </c>
      <c r="Q8" t="s">
        <v>77</v>
      </c>
    </row>
    <row r="9" spans="2:17" x14ac:dyDescent="0.25">
      <c r="B9" s="15" t="s">
        <v>22</v>
      </c>
      <c r="C9" s="16">
        <v>1</v>
      </c>
      <c r="D9" s="17">
        <v>1</v>
      </c>
      <c r="E9" s="17"/>
      <c r="F9" s="17">
        <v>1</v>
      </c>
      <c r="G9" s="17">
        <v>3</v>
      </c>
      <c r="H9" s="17">
        <v>1</v>
      </c>
      <c r="I9" s="18"/>
      <c r="J9" s="44"/>
      <c r="K9" s="71">
        <f t="shared" si="0"/>
        <v>7</v>
      </c>
      <c r="L9" s="17"/>
      <c r="M9" s="55">
        <f t="shared" si="1"/>
        <v>7</v>
      </c>
      <c r="N9" s="19"/>
      <c r="P9" s="1" t="s">
        <v>15</v>
      </c>
      <c r="Q9" t="s">
        <v>78</v>
      </c>
    </row>
    <row r="10" spans="2:17" x14ac:dyDescent="0.25">
      <c r="B10" s="13" t="s">
        <v>23</v>
      </c>
      <c r="C10" s="10">
        <v>1</v>
      </c>
      <c r="D10" s="4"/>
      <c r="E10" s="4"/>
      <c r="F10" s="4">
        <v>1</v>
      </c>
      <c r="G10" s="4"/>
      <c r="H10" s="4"/>
      <c r="I10" s="5"/>
      <c r="J10" s="45"/>
      <c r="K10" s="70">
        <f t="shared" si="0"/>
        <v>2</v>
      </c>
      <c r="L10" s="4"/>
      <c r="M10" s="65">
        <f t="shared" si="1"/>
        <v>2</v>
      </c>
      <c r="N10" s="6"/>
      <c r="P10" s="1" t="s">
        <v>3</v>
      </c>
      <c r="Q10" t="s">
        <v>82</v>
      </c>
    </row>
    <row r="11" spans="2:17" x14ac:dyDescent="0.25">
      <c r="B11" s="15" t="s">
        <v>24</v>
      </c>
      <c r="C11" s="16"/>
      <c r="D11" s="17"/>
      <c r="E11" s="17"/>
      <c r="F11" s="17">
        <v>1</v>
      </c>
      <c r="G11" s="17"/>
      <c r="H11" s="17"/>
      <c r="I11" s="18"/>
      <c r="J11" s="44"/>
      <c r="K11" s="71">
        <f t="shared" si="0"/>
        <v>1</v>
      </c>
      <c r="L11" s="17"/>
      <c r="M11" s="55">
        <f t="shared" si="1"/>
        <v>1</v>
      </c>
      <c r="N11" s="19"/>
      <c r="P11" s="1" t="s">
        <v>4</v>
      </c>
      <c r="Q11" t="s">
        <v>79</v>
      </c>
    </row>
    <row r="12" spans="2:17" x14ac:dyDescent="0.25">
      <c r="B12" s="13" t="s">
        <v>25</v>
      </c>
      <c r="C12" s="10">
        <v>4</v>
      </c>
      <c r="D12" s="4"/>
      <c r="E12" s="4"/>
      <c r="F12" s="4"/>
      <c r="G12" s="4">
        <v>20</v>
      </c>
      <c r="H12" s="4"/>
      <c r="I12" s="5"/>
      <c r="J12" s="45"/>
      <c r="K12" s="70">
        <f t="shared" si="0"/>
        <v>24</v>
      </c>
      <c r="L12" s="4"/>
      <c r="M12" s="65">
        <f t="shared" si="1"/>
        <v>24</v>
      </c>
      <c r="N12" s="6"/>
      <c r="P12" s="1" t="s">
        <v>5</v>
      </c>
      <c r="Q12" t="s">
        <v>80</v>
      </c>
    </row>
    <row r="13" spans="2:17" x14ac:dyDescent="0.25">
      <c r="B13" s="15" t="s">
        <v>26</v>
      </c>
      <c r="C13" s="16"/>
      <c r="D13" s="17">
        <v>12</v>
      </c>
      <c r="E13" s="17">
        <v>21</v>
      </c>
      <c r="F13" s="17"/>
      <c r="G13" s="17"/>
      <c r="H13" s="17"/>
      <c r="I13" s="18"/>
      <c r="J13" s="44"/>
      <c r="K13" s="71">
        <f t="shared" si="0"/>
        <v>33</v>
      </c>
      <c r="L13" s="17">
        <v>37</v>
      </c>
      <c r="M13" s="55">
        <f t="shared" si="1"/>
        <v>70</v>
      </c>
      <c r="N13" s="19"/>
      <c r="P13" s="1" t="s">
        <v>6</v>
      </c>
      <c r="Q13" t="s">
        <v>81</v>
      </c>
    </row>
    <row r="14" spans="2:17" x14ac:dyDescent="0.25">
      <c r="B14" s="13" t="s">
        <v>27</v>
      </c>
      <c r="C14" s="10"/>
      <c r="D14" s="4"/>
      <c r="E14" s="4">
        <v>1</v>
      </c>
      <c r="F14" s="4"/>
      <c r="G14" s="4"/>
      <c r="H14" s="4"/>
      <c r="I14" s="5"/>
      <c r="J14" s="45"/>
      <c r="K14" s="70">
        <f t="shared" si="0"/>
        <v>1</v>
      </c>
      <c r="L14" s="4">
        <v>1</v>
      </c>
      <c r="M14" s="65">
        <f t="shared" si="1"/>
        <v>2</v>
      </c>
      <c r="N14" s="6"/>
    </row>
    <row r="15" spans="2:17" x14ac:dyDescent="0.25">
      <c r="B15" s="15" t="s">
        <v>28</v>
      </c>
      <c r="C15" s="16"/>
      <c r="D15" s="17"/>
      <c r="E15" s="17">
        <v>1</v>
      </c>
      <c r="F15" s="17">
        <v>2</v>
      </c>
      <c r="G15" s="17"/>
      <c r="H15" s="17">
        <v>1</v>
      </c>
      <c r="I15" s="18"/>
      <c r="J15" s="44"/>
      <c r="K15" s="71">
        <f t="shared" si="0"/>
        <v>4</v>
      </c>
      <c r="L15" s="17">
        <v>2</v>
      </c>
      <c r="M15" s="55">
        <f t="shared" si="1"/>
        <v>6</v>
      </c>
      <c r="N15" s="19"/>
      <c r="P15" s="1" t="s">
        <v>11</v>
      </c>
      <c r="Q15" t="s">
        <v>91</v>
      </c>
    </row>
    <row r="16" spans="2:17" x14ac:dyDescent="0.25">
      <c r="B16" s="13" t="s">
        <v>29</v>
      </c>
      <c r="C16" s="10">
        <v>1</v>
      </c>
      <c r="D16" s="4">
        <v>1</v>
      </c>
      <c r="E16" s="4">
        <v>4</v>
      </c>
      <c r="F16" s="4">
        <v>1</v>
      </c>
      <c r="G16" s="4">
        <v>3</v>
      </c>
      <c r="H16" s="4">
        <v>3</v>
      </c>
      <c r="I16" s="5"/>
      <c r="J16" s="45"/>
      <c r="K16" s="70">
        <f t="shared" si="0"/>
        <v>13</v>
      </c>
      <c r="L16" s="4">
        <v>4</v>
      </c>
      <c r="M16" s="65">
        <f t="shared" si="1"/>
        <v>17</v>
      </c>
      <c r="N16" s="6"/>
      <c r="P16" s="74"/>
      <c r="Q16" s="74"/>
    </row>
    <row r="17" spans="2:14" x14ac:dyDescent="0.25">
      <c r="B17" s="15" t="s">
        <v>30</v>
      </c>
      <c r="C17" s="16"/>
      <c r="D17" s="17"/>
      <c r="E17" s="17"/>
      <c r="F17" s="17">
        <v>1</v>
      </c>
      <c r="G17" s="17"/>
      <c r="H17" s="17">
        <v>1</v>
      </c>
      <c r="I17" s="18"/>
      <c r="J17" s="44"/>
      <c r="K17" s="71">
        <f t="shared" si="0"/>
        <v>2</v>
      </c>
      <c r="L17" s="17">
        <v>2</v>
      </c>
      <c r="M17" s="55">
        <f t="shared" si="1"/>
        <v>4</v>
      </c>
      <c r="N17" s="19"/>
    </row>
    <row r="18" spans="2:14" x14ac:dyDescent="0.25">
      <c r="B18" s="13" t="s">
        <v>31</v>
      </c>
      <c r="C18" s="10"/>
      <c r="D18" s="4"/>
      <c r="E18" s="4"/>
      <c r="F18" s="4"/>
      <c r="G18" s="4"/>
      <c r="H18" s="4"/>
      <c r="I18" s="4"/>
      <c r="J18" s="45"/>
      <c r="K18" s="70">
        <v>0</v>
      </c>
      <c r="L18" s="4"/>
      <c r="M18" s="65">
        <f t="shared" si="1"/>
        <v>0</v>
      </c>
      <c r="N18" s="75" t="s">
        <v>74</v>
      </c>
    </row>
    <row r="19" spans="2:14" x14ac:dyDescent="0.25">
      <c r="B19" s="15" t="s">
        <v>32</v>
      </c>
      <c r="C19" s="16">
        <v>6</v>
      </c>
      <c r="D19" s="17">
        <v>12</v>
      </c>
      <c r="E19" s="17">
        <v>33</v>
      </c>
      <c r="F19" s="17">
        <v>5</v>
      </c>
      <c r="G19" s="17">
        <v>7</v>
      </c>
      <c r="H19" s="17">
        <v>4</v>
      </c>
      <c r="I19" s="17">
        <v>1</v>
      </c>
      <c r="J19" s="44"/>
      <c r="K19" s="71">
        <f t="shared" si="0"/>
        <v>68</v>
      </c>
      <c r="L19" s="17">
        <v>23</v>
      </c>
      <c r="M19" s="55">
        <f t="shared" si="1"/>
        <v>91</v>
      </c>
      <c r="N19" s="19"/>
    </row>
    <row r="20" spans="2:14" x14ac:dyDescent="0.25">
      <c r="B20" s="13" t="s">
        <v>33</v>
      </c>
      <c r="C20" s="10">
        <v>5</v>
      </c>
      <c r="D20" s="4">
        <v>35</v>
      </c>
      <c r="E20" s="4">
        <v>26</v>
      </c>
      <c r="F20" s="4">
        <v>8</v>
      </c>
      <c r="G20" s="4">
        <v>8</v>
      </c>
      <c r="H20" s="4">
        <v>30</v>
      </c>
      <c r="I20" s="5"/>
      <c r="J20" s="45"/>
      <c r="K20" s="70">
        <f t="shared" si="0"/>
        <v>112</v>
      </c>
      <c r="L20" s="4">
        <v>6</v>
      </c>
      <c r="M20" s="65">
        <f t="shared" si="1"/>
        <v>118</v>
      </c>
      <c r="N20" s="6"/>
    </row>
    <row r="21" spans="2:14" x14ac:dyDescent="0.25">
      <c r="B21" s="15" t="s">
        <v>34</v>
      </c>
      <c r="C21" s="16">
        <v>13</v>
      </c>
      <c r="D21" s="17">
        <v>7</v>
      </c>
      <c r="E21" s="17">
        <v>8</v>
      </c>
      <c r="F21" s="17">
        <v>32</v>
      </c>
      <c r="G21" s="17">
        <v>80</v>
      </c>
      <c r="H21" s="17">
        <v>30</v>
      </c>
      <c r="I21" s="17">
        <v>1</v>
      </c>
      <c r="J21" s="44"/>
      <c r="K21" s="71">
        <f t="shared" si="0"/>
        <v>171</v>
      </c>
      <c r="L21" s="17">
        <v>4</v>
      </c>
      <c r="M21" s="55">
        <f t="shared" si="1"/>
        <v>175</v>
      </c>
      <c r="N21" s="19"/>
    </row>
    <row r="22" spans="2:14" x14ac:dyDescent="0.25">
      <c r="B22" s="13" t="s">
        <v>35</v>
      </c>
      <c r="C22" s="10">
        <v>28</v>
      </c>
      <c r="D22" s="4">
        <v>20</v>
      </c>
      <c r="E22" s="4">
        <v>27</v>
      </c>
      <c r="F22" s="4">
        <v>98</v>
      </c>
      <c r="G22" s="4">
        <v>28</v>
      </c>
      <c r="H22" s="4">
        <v>50</v>
      </c>
      <c r="I22" s="4">
        <v>7</v>
      </c>
      <c r="J22" s="45"/>
      <c r="K22" s="70">
        <f t="shared" si="0"/>
        <v>258</v>
      </c>
      <c r="L22" s="4">
        <v>53</v>
      </c>
      <c r="M22" s="65">
        <f t="shared" si="1"/>
        <v>311</v>
      </c>
      <c r="N22" s="6"/>
    </row>
    <row r="23" spans="2:14" x14ac:dyDescent="0.25">
      <c r="B23" s="15" t="s">
        <v>36</v>
      </c>
      <c r="C23" s="16">
        <v>2</v>
      </c>
      <c r="D23" s="17"/>
      <c r="E23" s="17">
        <v>5</v>
      </c>
      <c r="F23" s="17">
        <v>1</v>
      </c>
      <c r="G23" s="17">
        <v>1</v>
      </c>
      <c r="H23" s="17">
        <v>1</v>
      </c>
      <c r="I23" s="18"/>
      <c r="J23" s="44"/>
      <c r="K23" s="71">
        <f t="shared" si="0"/>
        <v>10</v>
      </c>
      <c r="L23" s="17">
        <v>6</v>
      </c>
      <c r="M23" s="55">
        <f t="shared" si="1"/>
        <v>16</v>
      </c>
      <c r="N23" s="19"/>
    </row>
    <row r="24" spans="2:14" x14ac:dyDescent="0.25">
      <c r="B24" s="13" t="s">
        <v>37</v>
      </c>
      <c r="C24" s="10"/>
      <c r="D24" s="4"/>
      <c r="E24" s="4"/>
      <c r="F24" s="4">
        <v>2</v>
      </c>
      <c r="G24" s="4"/>
      <c r="H24" s="4">
        <v>1</v>
      </c>
      <c r="I24" s="5"/>
      <c r="J24" s="45"/>
      <c r="K24" s="70">
        <f t="shared" si="0"/>
        <v>3</v>
      </c>
      <c r="L24" s="4">
        <v>5</v>
      </c>
      <c r="M24" s="65">
        <f t="shared" si="1"/>
        <v>8</v>
      </c>
      <c r="N24" s="6"/>
    </row>
    <row r="25" spans="2:14" x14ac:dyDescent="0.25">
      <c r="B25" s="15" t="s">
        <v>38</v>
      </c>
      <c r="C25" s="16"/>
      <c r="D25" s="17"/>
      <c r="E25" s="17"/>
      <c r="F25" s="17">
        <v>1</v>
      </c>
      <c r="G25" s="17"/>
      <c r="H25" s="17"/>
      <c r="I25" s="18"/>
      <c r="J25" s="44"/>
      <c r="K25" s="71">
        <f t="shared" si="0"/>
        <v>1</v>
      </c>
      <c r="L25" s="17"/>
      <c r="M25" s="55">
        <f t="shared" si="1"/>
        <v>1</v>
      </c>
      <c r="N25" s="19"/>
    </row>
    <row r="26" spans="2:14" x14ac:dyDescent="0.25">
      <c r="B26" s="13" t="s">
        <v>39</v>
      </c>
      <c r="C26" s="10">
        <v>12</v>
      </c>
      <c r="D26" s="4">
        <v>36</v>
      </c>
      <c r="E26" s="4">
        <v>5</v>
      </c>
      <c r="F26" s="4">
        <v>78</v>
      </c>
      <c r="G26" s="4"/>
      <c r="H26" s="4">
        <v>7</v>
      </c>
      <c r="I26" s="4">
        <v>6</v>
      </c>
      <c r="J26" s="45"/>
      <c r="K26" s="70">
        <f t="shared" si="0"/>
        <v>144</v>
      </c>
      <c r="L26" s="4">
        <v>6</v>
      </c>
      <c r="M26" s="65">
        <f t="shared" si="1"/>
        <v>150</v>
      </c>
      <c r="N26" s="6"/>
    </row>
    <row r="27" spans="2:14" x14ac:dyDescent="0.25">
      <c r="B27" s="15" t="s">
        <v>40</v>
      </c>
      <c r="C27" s="16"/>
      <c r="D27" s="17"/>
      <c r="E27" s="17">
        <v>2</v>
      </c>
      <c r="F27" s="17"/>
      <c r="G27" s="17"/>
      <c r="H27" s="17"/>
      <c r="I27" s="18"/>
      <c r="J27" s="44"/>
      <c r="K27" s="71">
        <f t="shared" si="0"/>
        <v>2</v>
      </c>
      <c r="L27" s="17">
        <v>2</v>
      </c>
      <c r="M27" s="55">
        <f t="shared" si="1"/>
        <v>4</v>
      </c>
      <c r="N27" s="19"/>
    </row>
    <row r="28" spans="2:14" x14ac:dyDescent="0.25">
      <c r="B28" s="13" t="s">
        <v>41</v>
      </c>
      <c r="C28" s="10">
        <v>19</v>
      </c>
      <c r="D28" s="4"/>
      <c r="E28" s="4"/>
      <c r="F28" s="4">
        <v>5</v>
      </c>
      <c r="G28" s="4">
        <v>10</v>
      </c>
      <c r="H28" s="4"/>
      <c r="I28" s="5"/>
      <c r="J28" s="45"/>
      <c r="K28" s="70">
        <f t="shared" si="0"/>
        <v>34</v>
      </c>
      <c r="L28" s="4"/>
      <c r="M28" s="65">
        <f t="shared" si="1"/>
        <v>34</v>
      </c>
      <c r="N28" s="6"/>
    </row>
    <row r="29" spans="2:14" x14ac:dyDescent="0.25">
      <c r="B29" s="15" t="s">
        <v>42</v>
      </c>
      <c r="C29" s="16"/>
      <c r="D29" s="17"/>
      <c r="E29" s="17"/>
      <c r="F29" s="17"/>
      <c r="G29" s="17"/>
      <c r="H29" s="17">
        <v>1</v>
      </c>
      <c r="I29" s="18"/>
      <c r="J29" s="44"/>
      <c r="K29" s="71">
        <f t="shared" si="0"/>
        <v>1</v>
      </c>
      <c r="L29" s="17">
        <v>11</v>
      </c>
      <c r="M29" s="55">
        <f t="shared" si="1"/>
        <v>12</v>
      </c>
      <c r="N29" s="19"/>
    </row>
    <row r="30" spans="2:14" x14ac:dyDescent="0.25">
      <c r="B30" s="13" t="s">
        <v>43</v>
      </c>
      <c r="C30" s="10"/>
      <c r="D30" s="4"/>
      <c r="E30" s="4"/>
      <c r="F30" s="4"/>
      <c r="G30" s="4"/>
      <c r="H30" s="4"/>
      <c r="I30" s="5"/>
      <c r="J30" s="45"/>
      <c r="K30" s="70">
        <f t="shared" si="0"/>
        <v>0</v>
      </c>
      <c r="L30" s="4">
        <v>1</v>
      </c>
      <c r="M30" s="65">
        <f t="shared" si="1"/>
        <v>1</v>
      </c>
      <c r="N30" s="6"/>
    </row>
    <row r="31" spans="2:14" x14ac:dyDescent="0.25">
      <c r="B31" s="15" t="s">
        <v>44</v>
      </c>
      <c r="C31" s="16">
        <v>19</v>
      </c>
      <c r="D31" s="17">
        <v>11</v>
      </c>
      <c r="E31" s="17">
        <v>10</v>
      </c>
      <c r="F31" s="17">
        <v>43</v>
      </c>
      <c r="G31" s="17">
        <v>10</v>
      </c>
      <c r="H31" s="17">
        <v>66</v>
      </c>
      <c r="I31" s="18"/>
      <c r="J31" s="44"/>
      <c r="K31" s="71">
        <f t="shared" si="0"/>
        <v>159</v>
      </c>
      <c r="L31" s="17"/>
      <c r="M31" s="55">
        <f t="shared" si="1"/>
        <v>159</v>
      </c>
      <c r="N31" s="19"/>
    </row>
    <row r="32" spans="2:14" x14ac:dyDescent="0.25">
      <c r="B32" s="13" t="s">
        <v>45</v>
      </c>
      <c r="C32" s="10"/>
      <c r="D32" s="4">
        <v>1</v>
      </c>
      <c r="E32" s="4">
        <v>1</v>
      </c>
      <c r="F32" s="4"/>
      <c r="G32" s="4"/>
      <c r="H32" s="4"/>
      <c r="I32" s="5"/>
      <c r="J32" s="45"/>
      <c r="K32" s="70">
        <f t="shared" si="0"/>
        <v>2</v>
      </c>
      <c r="L32" s="4">
        <v>1</v>
      </c>
      <c r="M32" s="65">
        <f t="shared" si="1"/>
        <v>3</v>
      </c>
      <c r="N32" s="6"/>
    </row>
    <row r="33" spans="2:14" x14ac:dyDescent="0.25">
      <c r="B33" s="15" t="s">
        <v>46</v>
      </c>
      <c r="C33" s="16"/>
      <c r="D33" s="17"/>
      <c r="E33" s="17">
        <v>7</v>
      </c>
      <c r="F33" s="17"/>
      <c r="G33" s="17"/>
      <c r="H33" s="17"/>
      <c r="I33" s="18"/>
      <c r="J33" s="44"/>
      <c r="K33" s="71">
        <f t="shared" si="0"/>
        <v>7</v>
      </c>
      <c r="L33" s="17">
        <v>1</v>
      </c>
      <c r="M33" s="55">
        <f t="shared" si="1"/>
        <v>8</v>
      </c>
      <c r="N33" s="19"/>
    </row>
    <row r="34" spans="2:14" x14ac:dyDescent="0.25">
      <c r="B34" s="13" t="s">
        <v>47</v>
      </c>
      <c r="C34" s="10"/>
      <c r="D34" s="4">
        <v>26</v>
      </c>
      <c r="E34" s="4"/>
      <c r="F34" s="4"/>
      <c r="G34" s="4"/>
      <c r="H34" s="4"/>
      <c r="I34" s="5"/>
      <c r="J34" s="45"/>
      <c r="K34" s="70">
        <f t="shared" si="0"/>
        <v>26</v>
      </c>
      <c r="L34" s="4">
        <v>7</v>
      </c>
      <c r="M34" s="65">
        <f t="shared" si="1"/>
        <v>33</v>
      </c>
      <c r="N34" s="6"/>
    </row>
    <row r="35" spans="2:14" x14ac:dyDescent="0.25">
      <c r="B35" s="15" t="s">
        <v>48</v>
      </c>
      <c r="C35" s="16"/>
      <c r="D35" s="17"/>
      <c r="E35" s="17">
        <v>7</v>
      </c>
      <c r="F35" s="17"/>
      <c r="G35" s="17"/>
      <c r="H35" s="17"/>
      <c r="I35" s="18"/>
      <c r="J35" s="44"/>
      <c r="K35" s="71">
        <f t="shared" si="0"/>
        <v>7</v>
      </c>
      <c r="L35" s="17">
        <v>3</v>
      </c>
      <c r="M35" s="55">
        <f t="shared" si="1"/>
        <v>10</v>
      </c>
      <c r="N35" s="19"/>
    </row>
    <row r="36" spans="2:14" x14ac:dyDescent="0.25">
      <c r="B36" s="13" t="s">
        <v>49</v>
      </c>
      <c r="C36" s="10">
        <v>1</v>
      </c>
      <c r="D36" s="4"/>
      <c r="E36" s="4">
        <v>70</v>
      </c>
      <c r="F36" s="4">
        <v>2</v>
      </c>
      <c r="G36" s="4">
        <v>50</v>
      </c>
      <c r="H36" s="4"/>
      <c r="I36" s="5"/>
      <c r="J36" s="45"/>
      <c r="K36" s="70">
        <f t="shared" si="0"/>
        <v>123</v>
      </c>
      <c r="L36" s="4">
        <v>65</v>
      </c>
      <c r="M36" s="65">
        <f t="shared" si="1"/>
        <v>188</v>
      </c>
      <c r="N36" s="6"/>
    </row>
    <row r="37" spans="2:14" x14ac:dyDescent="0.25">
      <c r="B37" s="15" t="s">
        <v>50</v>
      </c>
      <c r="C37" s="16"/>
      <c r="D37" s="17"/>
      <c r="E37" s="17"/>
      <c r="F37" s="17"/>
      <c r="G37" s="17"/>
      <c r="H37" s="17"/>
      <c r="I37" s="18"/>
      <c r="J37" s="44"/>
      <c r="K37" s="71">
        <f t="shared" si="0"/>
        <v>0</v>
      </c>
      <c r="L37" s="17">
        <v>4</v>
      </c>
      <c r="M37" s="55">
        <f t="shared" si="1"/>
        <v>4</v>
      </c>
      <c r="N37" s="19"/>
    </row>
    <row r="38" spans="2:14" ht="15.75" thickBot="1" x14ac:dyDescent="0.3">
      <c r="B38" s="25" t="s">
        <v>51</v>
      </c>
      <c r="C38" s="11">
        <v>1</v>
      </c>
      <c r="D38" s="7"/>
      <c r="E38" s="7"/>
      <c r="F38" s="7"/>
      <c r="G38" s="7"/>
      <c r="H38" s="7"/>
      <c r="I38" s="26"/>
      <c r="J38" s="46"/>
      <c r="K38" s="72">
        <f t="shared" si="0"/>
        <v>1</v>
      </c>
      <c r="L38" s="7"/>
      <c r="M38" s="66">
        <f t="shared" si="1"/>
        <v>1</v>
      </c>
      <c r="N38" s="9"/>
    </row>
    <row r="39" spans="2:14" x14ac:dyDescent="0.25">
      <c r="B39" s="20" t="s">
        <v>12</v>
      </c>
      <c r="C39" s="21">
        <v>16</v>
      </c>
      <c r="D39" s="22">
        <v>14</v>
      </c>
      <c r="E39" s="22">
        <v>17</v>
      </c>
      <c r="F39" s="22">
        <v>17</v>
      </c>
      <c r="G39" s="22">
        <v>12</v>
      </c>
      <c r="H39" s="22">
        <v>15</v>
      </c>
      <c r="I39" s="22">
        <v>5</v>
      </c>
      <c r="J39" s="47">
        <v>0</v>
      </c>
      <c r="K39" s="73">
        <v>32</v>
      </c>
      <c r="L39" s="23">
        <v>22</v>
      </c>
      <c r="M39" s="24">
        <v>34</v>
      </c>
      <c r="N39" s="3"/>
    </row>
    <row r="40" spans="2:14" ht="15.75" thickBot="1" x14ac:dyDescent="0.3">
      <c r="B40" s="14" t="s">
        <v>13</v>
      </c>
      <c r="C40" s="11">
        <f>SUM(C4:C38)</f>
        <v>120</v>
      </c>
      <c r="D40" s="7">
        <f t="shared" ref="D40:I40" si="2">SUM(D4:D38)</f>
        <v>185</v>
      </c>
      <c r="E40" s="7">
        <f t="shared" si="2"/>
        <v>242</v>
      </c>
      <c r="F40" s="7">
        <f t="shared" si="2"/>
        <v>283</v>
      </c>
      <c r="G40" s="7">
        <f t="shared" si="2"/>
        <v>220</v>
      </c>
      <c r="H40" s="7">
        <f t="shared" si="2"/>
        <v>199</v>
      </c>
      <c r="I40" s="7">
        <f t="shared" si="2"/>
        <v>30</v>
      </c>
      <c r="J40" s="8">
        <v>0</v>
      </c>
      <c r="K40" s="72">
        <f>SUM(K4:K38)</f>
        <v>1279</v>
      </c>
      <c r="L40" s="8">
        <f>SUM(L4:L38)</f>
        <v>253</v>
      </c>
      <c r="M40" s="67">
        <f>SUM(M4:M38)</f>
        <v>1532</v>
      </c>
      <c r="N40" s="3"/>
    </row>
    <row r="42" spans="2:14" x14ac:dyDescent="0.25">
      <c r="B42" s="42" t="s">
        <v>86</v>
      </c>
      <c r="C42" s="3">
        <v>25</v>
      </c>
    </row>
    <row r="43" spans="2:14" x14ac:dyDescent="0.25">
      <c r="B43" s="43" t="s">
        <v>85</v>
      </c>
      <c r="C43" s="3">
        <v>38.83</v>
      </c>
    </row>
    <row r="44" spans="2:14" x14ac:dyDescent="0.25">
      <c r="B44" s="43" t="s">
        <v>90</v>
      </c>
      <c r="C44" s="78">
        <v>356</v>
      </c>
    </row>
    <row r="45" spans="2:14" x14ac:dyDescent="0.25">
      <c r="B45" s="42" t="s">
        <v>87</v>
      </c>
      <c r="C45" s="3">
        <v>9</v>
      </c>
    </row>
    <row r="46" spans="2:14" x14ac:dyDescent="0.25">
      <c r="B46" s="42" t="s">
        <v>88</v>
      </c>
      <c r="C46" s="3">
        <v>7</v>
      </c>
    </row>
    <row r="47" spans="2:14" x14ac:dyDescent="0.25">
      <c r="B47" s="42" t="s">
        <v>89</v>
      </c>
      <c r="C47" s="3">
        <v>31</v>
      </c>
    </row>
  </sheetData>
  <mergeCells count="2">
    <mergeCell ref="B1:N1"/>
    <mergeCell ref="P5:Q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workbookViewId="0">
      <pane xSplit="2" ySplit="3" topLeftCell="C29" activePane="bottomRight" state="frozen"/>
      <selection pane="topRight" activeCell="C1" sqref="C1"/>
      <selection pane="bottomLeft" activeCell="A4" sqref="A4"/>
      <selection pane="bottomRight" activeCell="C35" sqref="C35"/>
    </sheetView>
  </sheetViews>
  <sheetFormatPr defaultRowHeight="15" x14ac:dyDescent="0.25"/>
  <cols>
    <col min="2" max="2" width="24" customWidth="1"/>
    <col min="3" max="14" width="6.28515625" customWidth="1"/>
  </cols>
  <sheetData>
    <row r="1" spans="2:17" ht="23.25" x14ac:dyDescent="0.35">
      <c r="B1" s="94" t="s">
        <v>73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6"/>
      <c r="P1" s="56"/>
    </row>
    <row r="2" spans="2:17" ht="15.75" thickBot="1" x14ac:dyDescent="0.3"/>
    <row r="3" spans="2:17" ht="23.25" x14ac:dyDescent="0.25">
      <c r="B3" s="38" t="s">
        <v>9</v>
      </c>
      <c r="C3" s="39" t="s">
        <v>0</v>
      </c>
      <c r="D3" s="40" t="s">
        <v>1</v>
      </c>
      <c r="E3" s="40" t="s">
        <v>2</v>
      </c>
      <c r="F3" s="40" t="s">
        <v>15</v>
      </c>
      <c r="G3" s="40" t="s">
        <v>3</v>
      </c>
      <c r="H3" s="40" t="s">
        <v>4</v>
      </c>
      <c r="I3" s="40" t="s">
        <v>5</v>
      </c>
      <c r="J3" s="40" t="s">
        <v>6</v>
      </c>
      <c r="K3" s="68" t="s">
        <v>10</v>
      </c>
      <c r="L3" s="28" t="s">
        <v>8</v>
      </c>
      <c r="M3" s="40" t="s">
        <v>7</v>
      </c>
      <c r="N3" s="41" t="s">
        <v>11</v>
      </c>
    </row>
    <row r="4" spans="2:17" x14ac:dyDescent="0.25">
      <c r="B4" s="51" t="s">
        <v>18</v>
      </c>
      <c r="C4" s="52">
        <v>3</v>
      </c>
      <c r="D4" s="53"/>
      <c r="E4" s="53">
        <v>1</v>
      </c>
      <c r="F4" s="53">
        <v>6</v>
      </c>
      <c r="G4" s="53">
        <v>6</v>
      </c>
      <c r="H4" s="53"/>
      <c r="I4" s="53">
        <v>1</v>
      </c>
      <c r="J4" s="57">
        <v>6</v>
      </c>
      <c r="K4" s="52">
        <f t="shared" ref="K4:K42" si="0">SUM(C4:J4)</f>
        <v>23</v>
      </c>
      <c r="L4" s="53"/>
      <c r="M4" s="54">
        <f t="shared" ref="M4:M42" si="1">K4+L4</f>
        <v>23</v>
      </c>
      <c r="N4" s="57"/>
    </row>
    <row r="5" spans="2:17" x14ac:dyDescent="0.25">
      <c r="B5" s="15" t="s">
        <v>20</v>
      </c>
      <c r="C5" s="16"/>
      <c r="D5" s="17">
        <v>1</v>
      </c>
      <c r="E5" s="17"/>
      <c r="F5" s="17"/>
      <c r="G5" s="17"/>
      <c r="H5" s="17"/>
      <c r="I5" s="17"/>
      <c r="J5" s="19">
        <v>8</v>
      </c>
      <c r="K5" s="16">
        <f t="shared" si="0"/>
        <v>9</v>
      </c>
      <c r="L5" s="17"/>
      <c r="M5" s="55">
        <f t="shared" si="1"/>
        <v>9</v>
      </c>
      <c r="N5" s="19"/>
      <c r="P5" s="95" t="s">
        <v>83</v>
      </c>
      <c r="Q5" s="95"/>
    </row>
    <row r="6" spans="2:17" x14ac:dyDescent="0.25">
      <c r="B6" s="51" t="s">
        <v>21</v>
      </c>
      <c r="C6" s="52"/>
      <c r="D6" s="53"/>
      <c r="E6" s="53">
        <v>2</v>
      </c>
      <c r="F6" s="53">
        <v>19</v>
      </c>
      <c r="G6" s="53"/>
      <c r="H6" s="53"/>
      <c r="I6" s="53"/>
      <c r="J6" s="57">
        <v>7</v>
      </c>
      <c r="K6" s="52">
        <f t="shared" si="0"/>
        <v>28</v>
      </c>
      <c r="L6" s="53">
        <v>22</v>
      </c>
      <c r="M6" s="54">
        <f t="shared" si="1"/>
        <v>50</v>
      </c>
      <c r="N6" s="57"/>
      <c r="P6" s="1" t="s">
        <v>0</v>
      </c>
      <c r="Q6" t="s">
        <v>75</v>
      </c>
    </row>
    <row r="7" spans="2:17" x14ac:dyDescent="0.25">
      <c r="B7" s="15" t="s">
        <v>64</v>
      </c>
      <c r="C7" s="16"/>
      <c r="D7" s="17"/>
      <c r="E7" s="17"/>
      <c r="F7" s="17"/>
      <c r="G7" s="17"/>
      <c r="H7" s="17"/>
      <c r="I7" s="17"/>
      <c r="J7" s="19"/>
      <c r="K7" s="16">
        <f t="shared" ref="K7" si="2">SUM(C7:J7)</f>
        <v>0</v>
      </c>
      <c r="L7" s="17">
        <v>1</v>
      </c>
      <c r="M7" s="55">
        <f t="shared" si="1"/>
        <v>1</v>
      </c>
      <c r="N7" s="19"/>
      <c r="P7" s="1" t="s">
        <v>1</v>
      </c>
      <c r="Q7" t="s">
        <v>76</v>
      </c>
    </row>
    <row r="8" spans="2:17" x14ac:dyDescent="0.25">
      <c r="B8" s="51" t="s">
        <v>22</v>
      </c>
      <c r="C8" s="52">
        <v>1</v>
      </c>
      <c r="D8" s="53">
        <v>1</v>
      </c>
      <c r="E8" s="53"/>
      <c r="F8" s="53">
        <v>4</v>
      </c>
      <c r="G8" s="53">
        <v>3</v>
      </c>
      <c r="H8" s="53"/>
      <c r="I8" s="53">
        <v>4</v>
      </c>
      <c r="J8" s="57">
        <v>1</v>
      </c>
      <c r="K8" s="52">
        <f t="shared" si="0"/>
        <v>14</v>
      </c>
      <c r="L8" s="53">
        <v>1</v>
      </c>
      <c r="M8" s="54">
        <f t="shared" si="1"/>
        <v>15</v>
      </c>
      <c r="N8" s="57"/>
      <c r="P8" s="1" t="s">
        <v>2</v>
      </c>
      <c r="Q8" t="s">
        <v>77</v>
      </c>
    </row>
    <row r="9" spans="2:17" x14ac:dyDescent="0.25">
      <c r="B9" s="15" t="s">
        <v>59</v>
      </c>
      <c r="C9" s="16"/>
      <c r="D9" s="17"/>
      <c r="E9" s="17"/>
      <c r="F9" s="17">
        <v>16</v>
      </c>
      <c r="G9" s="17">
        <v>27</v>
      </c>
      <c r="H9" s="17"/>
      <c r="I9" s="17">
        <v>5</v>
      </c>
      <c r="J9" s="19">
        <v>2</v>
      </c>
      <c r="K9" s="16">
        <f t="shared" si="0"/>
        <v>50</v>
      </c>
      <c r="L9" s="17"/>
      <c r="M9" s="55">
        <f t="shared" si="1"/>
        <v>50</v>
      </c>
      <c r="N9" s="19"/>
      <c r="P9" s="1" t="s">
        <v>15</v>
      </c>
      <c r="Q9" t="s">
        <v>78</v>
      </c>
    </row>
    <row r="10" spans="2:17" x14ac:dyDescent="0.25">
      <c r="B10" s="51" t="s">
        <v>26</v>
      </c>
      <c r="C10" s="52"/>
      <c r="D10" s="53">
        <v>10</v>
      </c>
      <c r="E10" s="53"/>
      <c r="F10" s="53">
        <v>2</v>
      </c>
      <c r="G10" s="53"/>
      <c r="H10" s="53"/>
      <c r="I10" s="53"/>
      <c r="J10" s="57"/>
      <c r="K10" s="52">
        <f t="shared" si="0"/>
        <v>12</v>
      </c>
      <c r="L10" s="53">
        <v>18</v>
      </c>
      <c r="M10" s="54">
        <f t="shared" si="1"/>
        <v>30</v>
      </c>
      <c r="N10" s="57"/>
      <c r="P10" s="1" t="s">
        <v>3</v>
      </c>
      <c r="Q10" t="s">
        <v>82</v>
      </c>
    </row>
    <row r="11" spans="2:17" x14ac:dyDescent="0.25">
      <c r="B11" s="15" t="s">
        <v>65</v>
      </c>
      <c r="C11" s="16"/>
      <c r="D11" s="17"/>
      <c r="E11" s="17">
        <v>1</v>
      </c>
      <c r="F11" s="17"/>
      <c r="G11" s="17"/>
      <c r="H11" s="17"/>
      <c r="I11" s="17"/>
      <c r="J11" s="19"/>
      <c r="K11" s="16">
        <f t="shared" ref="K11" si="3">SUM(C11:J11)</f>
        <v>1</v>
      </c>
      <c r="L11" s="17"/>
      <c r="M11" s="55">
        <f t="shared" si="1"/>
        <v>1</v>
      </c>
      <c r="N11" s="19"/>
      <c r="P11" s="1" t="s">
        <v>4</v>
      </c>
      <c r="Q11" t="s">
        <v>79</v>
      </c>
    </row>
    <row r="12" spans="2:17" x14ac:dyDescent="0.25">
      <c r="B12" s="51" t="s">
        <v>27</v>
      </c>
      <c r="C12" s="52"/>
      <c r="D12" s="53"/>
      <c r="E12" s="53"/>
      <c r="F12" s="53"/>
      <c r="G12" s="53">
        <v>1</v>
      </c>
      <c r="H12" s="53"/>
      <c r="I12" s="53"/>
      <c r="J12" s="57"/>
      <c r="K12" s="52">
        <f t="shared" si="0"/>
        <v>1</v>
      </c>
      <c r="L12" s="53">
        <v>2</v>
      </c>
      <c r="M12" s="54">
        <f t="shared" si="1"/>
        <v>3</v>
      </c>
      <c r="N12" s="57"/>
      <c r="P12" s="1" t="s">
        <v>5</v>
      </c>
      <c r="Q12" t="s">
        <v>80</v>
      </c>
    </row>
    <row r="13" spans="2:17" x14ac:dyDescent="0.25">
      <c r="B13" s="15" t="s">
        <v>28</v>
      </c>
      <c r="C13" s="16"/>
      <c r="D13" s="17">
        <v>1</v>
      </c>
      <c r="E13" s="17">
        <v>4</v>
      </c>
      <c r="F13" s="17">
        <v>3</v>
      </c>
      <c r="G13" s="17">
        <v>2</v>
      </c>
      <c r="H13" s="17">
        <v>2</v>
      </c>
      <c r="I13" s="17">
        <v>1</v>
      </c>
      <c r="J13" s="19">
        <v>1</v>
      </c>
      <c r="K13" s="16">
        <f t="shared" si="0"/>
        <v>14</v>
      </c>
      <c r="L13" s="17">
        <v>10</v>
      </c>
      <c r="M13" s="55">
        <f t="shared" si="1"/>
        <v>24</v>
      </c>
      <c r="N13" s="19"/>
      <c r="P13" s="1" t="s">
        <v>6</v>
      </c>
      <c r="Q13" t="s">
        <v>81</v>
      </c>
    </row>
    <row r="14" spans="2:17" x14ac:dyDescent="0.25">
      <c r="B14" s="51" t="s">
        <v>29</v>
      </c>
      <c r="C14" s="52"/>
      <c r="D14" s="53">
        <v>1</v>
      </c>
      <c r="E14" s="53">
        <v>4</v>
      </c>
      <c r="F14" s="53">
        <v>4</v>
      </c>
      <c r="G14" s="53">
        <v>1</v>
      </c>
      <c r="H14" s="53">
        <v>7</v>
      </c>
      <c r="I14" s="53">
        <v>3</v>
      </c>
      <c r="J14" s="57">
        <v>4</v>
      </c>
      <c r="K14" s="52">
        <f t="shared" si="0"/>
        <v>24</v>
      </c>
      <c r="L14" s="53">
        <v>18</v>
      </c>
      <c r="M14" s="54">
        <f t="shared" si="1"/>
        <v>42</v>
      </c>
      <c r="N14" s="57"/>
    </row>
    <row r="15" spans="2:17" x14ac:dyDescent="0.25">
      <c r="B15" s="15" t="s">
        <v>30</v>
      </c>
      <c r="C15" s="16">
        <v>1</v>
      </c>
      <c r="D15" s="17"/>
      <c r="E15" s="17"/>
      <c r="F15" s="17">
        <v>3</v>
      </c>
      <c r="G15" s="17">
        <v>2</v>
      </c>
      <c r="H15" s="17"/>
      <c r="I15" s="17">
        <v>1</v>
      </c>
      <c r="J15" s="19"/>
      <c r="K15" s="16">
        <f t="shared" si="0"/>
        <v>7</v>
      </c>
      <c r="L15" s="17">
        <v>1</v>
      </c>
      <c r="M15" s="55">
        <f t="shared" si="1"/>
        <v>8</v>
      </c>
      <c r="N15" s="19"/>
      <c r="P15" s="1" t="s">
        <v>11</v>
      </c>
      <c r="Q15" t="s">
        <v>91</v>
      </c>
    </row>
    <row r="16" spans="2:17" x14ac:dyDescent="0.25">
      <c r="B16" s="51" t="s">
        <v>31</v>
      </c>
      <c r="C16" s="52"/>
      <c r="D16" s="53"/>
      <c r="E16" s="53"/>
      <c r="F16" s="53"/>
      <c r="G16" s="53"/>
      <c r="H16" s="53">
        <v>1</v>
      </c>
      <c r="I16" s="53"/>
      <c r="J16" s="57"/>
      <c r="K16" s="52">
        <f t="shared" si="0"/>
        <v>1</v>
      </c>
      <c r="L16" s="53"/>
      <c r="M16" s="54">
        <f t="shared" si="1"/>
        <v>1</v>
      </c>
      <c r="N16" s="57"/>
    </row>
    <row r="17" spans="2:14" x14ac:dyDescent="0.25">
      <c r="B17" s="15" t="s">
        <v>32</v>
      </c>
      <c r="C17" s="16">
        <v>6</v>
      </c>
      <c r="D17" s="17">
        <v>1</v>
      </c>
      <c r="E17" s="17">
        <v>24</v>
      </c>
      <c r="F17" s="17">
        <v>17</v>
      </c>
      <c r="G17" s="17">
        <v>1</v>
      </c>
      <c r="H17" s="17">
        <v>6</v>
      </c>
      <c r="I17" s="17">
        <v>3</v>
      </c>
      <c r="J17" s="19">
        <v>1</v>
      </c>
      <c r="K17" s="16">
        <f t="shared" si="0"/>
        <v>59</v>
      </c>
      <c r="L17" s="17">
        <v>33</v>
      </c>
      <c r="M17" s="55">
        <f t="shared" si="1"/>
        <v>92</v>
      </c>
      <c r="N17" s="19"/>
    </row>
    <row r="18" spans="2:14" x14ac:dyDescent="0.25">
      <c r="B18" s="51" t="s">
        <v>33</v>
      </c>
      <c r="C18" s="52">
        <v>31</v>
      </c>
      <c r="D18" s="53">
        <v>2</v>
      </c>
      <c r="E18" s="53">
        <v>30</v>
      </c>
      <c r="F18" s="53">
        <v>14</v>
      </c>
      <c r="G18" s="53">
        <v>32</v>
      </c>
      <c r="H18" s="53">
        <v>150</v>
      </c>
      <c r="I18" s="53">
        <v>4</v>
      </c>
      <c r="J18" s="57">
        <v>2</v>
      </c>
      <c r="K18" s="52">
        <f t="shared" si="0"/>
        <v>265</v>
      </c>
      <c r="L18" s="53">
        <v>18</v>
      </c>
      <c r="M18" s="54">
        <f t="shared" si="1"/>
        <v>283</v>
      </c>
      <c r="N18" s="57"/>
    </row>
    <row r="19" spans="2:14" x14ac:dyDescent="0.25">
      <c r="B19" s="15" t="s">
        <v>34</v>
      </c>
      <c r="C19" s="16">
        <v>15</v>
      </c>
      <c r="D19" s="17">
        <v>4</v>
      </c>
      <c r="E19" s="17">
        <v>4</v>
      </c>
      <c r="F19" s="17">
        <v>47</v>
      </c>
      <c r="G19" s="17">
        <v>5</v>
      </c>
      <c r="H19" s="17">
        <v>29</v>
      </c>
      <c r="I19" s="17">
        <v>18</v>
      </c>
      <c r="J19" s="19">
        <v>11</v>
      </c>
      <c r="K19" s="16">
        <f t="shared" si="0"/>
        <v>133</v>
      </c>
      <c r="L19" s="17">
        <v>3</v>
      </c>
      <c r="M19" s="55">
        <f t="shared" si="1"/>
        <v>136</v>
      </c>
      <c r="N19" s="19"/>
    </row>
    <row r="20" spans="2:14" x14ac:dyDescent="0.25">
      <c r="B20" s="51" t="s">
        <v>35</v>
      </c>
      <c r="C20" s="52">
        <v>31</v>
      </c>
      <c r="D20" s="53">
        <v>16</v>
      </c>
      <c r="E20" s="53">
        <v>39</v>
      </c>
      <c r="F20" s="53">
        <v>148</v>
      </c>
      <c r="G20" s="53">
        <v>25</v>
      </c>
      <c r="H20" s="53">
        <v>53</v>
      </c>
      <c r="I20" s="53">
        <v>12</v>
      </c>
      <c r="J20" s="57">
        <v>39</v>
      </c>
      <c r="K20" s="52">
        <f t="shared" si="0"/>
        <v>363</v>
      </c>
      <c r="L20" s="53">
        <v>137</v>
      </c>
      <c r="M20" s="54">
        <f t="shared" si="1"/>
        <v>500</v>
      </c>
      <c r="N20" s="57"/>
    </row>
    <row r="21" spans="2:14" x14ac:dyDescent="0.25">
      <c r="B21" s="15" t="s">
        <v>36</v>
      </c>
      <c r="C21" s="16">
        <v>7</v>
      </c>
      <c r="D21" s="17">
        <v>2</v>
      </c>
      <c r="E21" s="17">
        <v>2</v>
      </c>
      <c r="F21" s="17">
        <v>2</v>
      </c>
      <c r="G21" s="17">
        <v>3</v>
      </c>
      <c r="H21" s="17">
        <v>9</v>
      </c>
      <c r="I21" s="17"/>
      <c r="J21" s="19">
        <v>9</v>
      </c>
      <c r="K21" s="16">
        <f t="shared" si="0"/>
        <v>34</v>
      </c>
      <c r="L21" s="17">
        <v>13</v>
      </c>
      <c r="M21" s="55">
        <f t="shared" si="1"/>
        <v>47</v>
      </c>
      <c r="N21" s="19"/>
    </row>
    <row r="22" spans="2:14" x14ac:dyDescent="0.25">
      <c r="B22" s="51" t="s">
        <v>37</v>
      </c>
      <c r="C22" s="52">
        <v>1</v>
      </c>
      <c r="D22" s="53">
        <v>2</v>
      </c>
      <c r="E22" s="53">
        <v>3</v>
      </c>
      <c r="F22" s="53">
        <v>9</v>
      </c>
      <c r="G22" s="53">
        <v>1</v>
      </c>
      <c r="H22" s="53">
        <v>3</v>
      </c>
      <c r="I22" s="53"/>
      <c r="J22" s="57">
        <v>5</v>
      </c>
      <c r="K22" s="52">
        <f t="shared" si="0"/>
        <v>24</v>
      </c>
      <c r="L22" s="53">
        <v>14</v>
      </c>
      <c r="M22" s="54">
        <f t="shared" si="1"/>
        <v>38</v>
      </c>
      <c r="N22" s="57"/>
    </row>
    <row r="23" spans="2:14" x14ac:dyDescent="0.25">
      <c r="B23" s="15" t="s">
        <v>38</v>
      </c>
      <c r="C23" s="16"/>
      <c r="D23" s="17"/>
      <c r="E23" s="17"/>
      <c r="F23" s="17">
        <v>4</v>
      </c>
      <c r="G23" s="17"/>
      <c r="H23" s="17"/>
      <c r="I23" s="17"/>
      <c r="J23" s="19">
        <v>1</v>
      </c>
      <c r="K23" s="16">
        <f t="shared" si="0"/>
        <v>5</v>
      </c>
      <c r="L23" s="17"/>
      <c r="M23" s="55">
        <f t="shared" si="1"/>
        <v>5</v>
      </c>
      <c r="N23" s="19"/>
    </row>
    <row r="24" spans="2:14" x14ac:dyDescent="0.25">
      <c r="B24" s="51" t="s">
        <v>66</v>
      </c>
      <c r="C24" s="52">
        <v>4</v>
      </c>
      <c r="D24" s="53"/>
      <c r="E24" s="53"/>
      <c r="F24" s="53">
        <v>8</v>
      </c>
      <c r="G24" s="53"/>
      <c r="H24" s="53"/>
      <c r="I24" s="53"/>
      <c r="J24" s="57">
        <v>5</v>
      </c>
      <c r="K24" s="52">
        <f t="shared" ref="K24:K39" si="4">SUM(C24:J24)</f>
        <v>17</v>
      </c>
      <c r="L24" s="53"/>
      <c r="M24" s="54">
        <f t="shared" si="1"/>
        <v>17</v>
      </c>
      <c r="N24" s="57"/>
    </row>
    <row r="25" spans="2:14" x14ac:dyDescent="0.25">
      <c r="B25" s="15" t="s">
        <v>70</v>
      </c>
      <c r="C25" s="16"/>
      <c r="D25" s="17"/>
      <c r="E25" s="17"/>
      <c r="F25" s="17">
        <v>1</v>
      </c>
      <c r="G25" s="17"/>
      <c r="H25" s="17"/>
      <c r="I25" s="17"/>
      <c r="J25" s="19"/>
      <c r="K25" s="16">
        <f t="shared" si="4"/>
        <v>1</v>
      </c>
      <c r="L25" s="17"/>
      <c r="M25" s="55">
        <f t="shared" si="1"/>
        <v>1</v>
      </c>
      <c r="N25" s="19"/>
    </row>
    <row r="26" spans="2:14" x14ac:dyDescent="0.25">
      <c r="B26" s="51" t="s">
        <v>39</v>
      </c>
      <c r="C26" s="52">
        <v>1</v>
      </c>
      <c r="D26" s="53">
        <v>3</v>
      </c>
      <c r="E26" s="53">
        <v>3</v>
      </c>
      <c r="F26" s="53">
        <v>42</v>
      </c>
      <c r="G26" s="53">
        <v>40</v>
      </c>
      <c r="H26" s="53">
        <v>14</v>
      </c>
      <c r="I26" s="53">
        <v>160</v>
      </c>
      <c r="J26" s="57">
        <v>7</v>
      </c>
      <c r="K26" s="52">
        <f t="shared" si="4"/>
        <v>270</v>
      </c>
      <c r="L26" s="53">
        <v>4</v>
      </c>
      <c r="M26" s="54">
        <f t="shared" si="1"/>
        <v>274</v>
      </c>
      <c r="N26" s="57"/>
    </row>
    <row r="27" spans="2:14" x14ac:dyDescent="0.25">
      <c r="B27" s="15" t="s">
        <v>41</v>
      </c>
      <c r="C27" s="16">
        <v>182</v>
      </c>
      <c r="D27" s="17"/>
      <c r="E27" s="17"/>
      <c r="F27" s="17">
        <v>44</v>
      </c>
      <c r="G27" s="17"/>
      <c r="H27" s="17"/>
      <c r="I27" s="17"/>
      <c r="J27" s="19">
        <v>45</v>
      </c>
      <c r="K27" s="16">
        <f t="shared" si="4"/>
        <v>271</v>
      </c>
      <c r="L27" s="17"/>
      <c r="M27" s="55">
        <f t="shared" si="1"/>
        <v>271</v>
      </c>
      <c r="N27" s="19"/>
    </row>
    <row r="28" spans="2:14" x14ac:dyDescent="0.25">
      <c r="B28" s="51" t="s">
        <v>42</v>
      </c>
      <c r="C28" s="52">
        <v>5</v>
      </c>
      <c r="D28" s="53">
        <v>4</v>
      </c>
      <c r="E28" s="53"/>
      <c r="F28" s="53">
        <v>2</v>
      </c>
      <c r="G28" s="53"/>
      <c r="H28" s="53">
        <v>2</v>
      </c>
      <c r="I28" s="53"/>
      <c r="J28" s="57">
        <v>3</v>
      </c>
      <c r="K28" s="52">
        <f t="shared" si="4"/>
        <v>16</v>
      </c>
      <c r="L28" s="53">
        <v>12</v>
      </c>
      <c r="M28" s="54">
        <f t="shared" si="1"/>
        <v>28</v>
      </c>
      <c r="N28" s="57"/>
    </row>
    <row r="29" spans="2:14" x14ac:dyDescent="0.25">
      <c r="B29" s="15" t="s">
        <v>43</v>
      </c>
      <c r="C29" s="16">
        <v>1</v>
      </c>
      <c r="D29" s="17"/>
      <c r="E29" s="17"/>
      <c r="F29" s="17">
        <v>2</v>
      </c>
      <c r="G29" s="17">
        <v>3</v>
      </c>
      <c r="H29" s="17"/>
      <c r="I29" s="17"/>
      <c r="J29" s="19"/>
      <c r="K29" s="16">
        <f t="shared" si="4"/>
        <v>6</v>
      </c>
      <c r="L29" s="17">
        <v>3</v>
      </c>
      <c r="M29" s="55">
        <f t="shared" si="1"/>
        <v>9</v>
      </c>
      <c r="N29" s="19"/>
    </row>
    <row r="30" spans="2:14" x14ac:dyDescent="0.25">
      <c r="B30" s="51" t="s">
        <v>67</v>
      </c>
      <c r="C30" s="52"/>
      <c r="D30" s="53"/>
      <c r="E30" s="53"/>
      <c r="F30" s="53">
        <v>1</v>
      </c>
      <c r="G30" s="53"/>
      <c r="H30" s="53"/>
      <c r="I30" s="53"/>
      <c r="J30" s="57"/>
      <c r="K30" s="52">
        <f t="shared" si="4"/>
        <v>1</v>
      </c>
      <c r="L30" s="53"/>
      <c r="M30" s="54">
        <f t="shared" si="1"/>
        <v>1</v>
      </c>
      <c r="N30" s="57"/>
    </row>
    <row r="31" spans="2:14" x14ac:dyDescent="0.25">
      <c r="B31" s="15" t="s">
        <v>45</v>
      </c>
      <c r="C31" s="16"/>
      <c r="D31" s="17">
        <v>1</v>
      </c>
      <c r="E31" s="17"/>
      <c r="F31" s="17"/>
      <c r="G31" s="17"/>
      <c r="H31" s="17"/>
      <c r="I31" s="17"/>
      <c r="J31" s="19"/>
      <c r="K31" s="16">
        <f t="shared" si="4"/>
        <v>1</v>
      </c>
      <c r="L31" s="17">
        <v>1</v>
      </c>
      <c r="M31" s="55">
        <f t="shared" si="1"/>
        <v>2</v>
      </c>
      <c r="N31" s="19"/>
    </row>
    <row r="32" spans="2:14" x14ac:dyDescent="0.25">
      <c r="B32" s="51" t="s">
        <v>69</v>
      </c>
      <c r="C32" s="52"/>
      <c r="D32" s="53"/>
      <c r="E32" s="53"/>
      <c r="F32" s="53"/>
      <c r="G32" s="53"/>
      <c r="H32" s="53"/>
      <c r="I32" s="53"/>
      <c r="J32" s="57"/>
      <c r="K32" s="52">
        <f t="shared" si="4"/>
        <v>0</v>
      </c>
      <c r="L32" s="53">
        <v>1</v>
      </c>
      <c r="M32" s="54">
        <f t="shared" si="1"/>
        <v>1</v>
      </c>
      <c r="N32" s="57"/>
    </row>
    <row r="33" spans="2:14" x14ac:dyDescent="0.25">
      <c r="B33" s="15" t="s">
        <v>68</v>
      </c>
      <c r="C33" s="16"/>
      <c r="D33" s="17">
        <v>1</v>
      </c>
      <c r="E33" s="17"/>
      <c r="F33" s="17"/>
      <c r="G33" s="17"/>
      <c r="H33" s="17"/>
      <c r="I33" s="17"/>
      <c r="J33" s="19"/>
      <c r="K33" s="16">
        <f t="shared" si="4"/>
        <v>1</v>
      </c>
      <c r="L33" s="17"/>
      <c r="M33" s="55">
        <f t="shared" si="1"/>
        <v>1</v>
      </c>
      <c r="N33" s="19"/>
    </row>
    <row r="34" spans="2:14" x14ac:dyDescent="0.25">
      <c r="B34" s="51" t="s">
        <v>50</v>
      </c>
      <c r="C34" s="52"/>
      <c r="D34" s="53"/>
      <c r="E34" s="53"/>
      <c r="F34" s="53"/>
      <c r="G34" s="53"/>
      <c r="H34" s="53"/>
      <c r="I34" s="53"/>
      <c r="J34" s="57"/>
      <c r="K34" s="52">
        <f t="shared" si="4"/>
        <v>0</v>
      </c>
      <c r="L34" s="53"/>
      <c r="M34" s="54">
        <f t="shared" si="1"/>
        <v>0</v>
      </c>
      <c r="N34" s="58" t="s">
        <v>74</v>
      </c>
    </row>
    <row r="35" spans="2:14" x14ac:dyDescent="0.25">
      <c r="B35" s="15" t="s">
        <v>44</v>
      </c>
      <c r="C35" s="16">
        <v>13</v>
      </c>
      <c r="D35" s="17"/>
      <c r="E35" s="17"/>
      <c r="F35" s="17">
        <v>2</v>
      </c>
      <c r="G35" s="17">
        <v>4</v>
      </c>
      <c r="H35" s="17">
        <v>6</v>
      </c>
      <c r="I35" s="17">
        <v>2</v>
      </c>
      <c r="J35" s="19">
        <v>7</v>
      </c>
      <c r="K35" s="16">
        <f t="shared" si="4"/>
        <v>34</v>
      </c>
      <c r="L35" s="17">
        <v>8</v>
      </c>
      <c r="M35" s="55">
        <f t="shared" si="1"/>
        <v>42</v>
      </c>
      <c r="N35" s="19"/>
    </row>
    <row r="36" spans="2:14" x14ac:dyDescent="0.25">
      <c r="B36" s="51" t="s">
        <v>46</v>
      </c>
      <c r="C36" s="52">
        <v>1</v>
      </c>
      <c r="D36" s="53"/>
      <c r="E36" s="53"/>
      <c r="F36" s="53">
        <v>1</v>
      </c>
      <c r="G36" s="53"/>
      <c r="H36" s="53"/>
      <c r="I36" s="53"/>
      <c r="J36" s="57"/>
      <c r="K36" s="52">
        <f t="shared" si="4"/>
        <v>2</v>
      </c>
      <c r="L36" s="53">
        <v>1</v>
      </c>
      <c r="M36" s="54">
        <f t="shared" si="1"/>
        <v>3</v>
      </c>
      <c r="N36" s="57"/>
    </row>
    <row r="37" spans="2:14" x14ac:dyDescent="0.25">
      <c r="B37" s="15" t="s">
        <v>47</v>
      </c>
      <c r="C37" s="16">
        <v>64</v>
      </c>
      <c r="D37" s="17"/>
      <c r="E37" s="17"/>
      <c r="F37" s="17">
        <v>22</v>
      </c>
      <c r="G37" s="17"/>
      <c r="H37" s="17"/>
      <c r="I37" s="17"/>
      <c r="J37" s="19">
        <v>4</v>
      </c>
      <c r="K37" s="16">
        <f t="shared" si="4"/>
        <v>90</v>
      </c>
      <c r="L37" s="17">
        <v>9</v>
      </c>
      <c r="M37" s="55">
        <f t="shared" si="1"/>
        <v>99</v>
      </c>
      <c r="N37" s="19"/>
    </row>
    <row r="38" spans="2:14" x14ac:dyDescent="0.25">
      <c r="B38" s="51" t="s">
        <v>71</v>
      </c>
      <c r="C38" s="52"/>
      <c r="D38" s="53"/>
      <c r="E38" s="53"/>
      <c r="F38" s="53">
        <v>2</v>
      </c>
      <c r="G38" s="53"/>
      <c r="H38" s="53"/>
      <c r="I38" s="53"/>
      <c r="J38" s="57">
        <v>2</v>
      </c>
      <c r="K38" s="52">
        <f t="shared" si="4"/>
        <v>4</v>
      </c>
      <c r="L38" s="53"/>
      <c r="M38" s="54">
        <f t="shared" si="1"/>
        <v>4</v>
      </c>
      <c r="N38" s="57"/>
    </row>
    <row r="39" spans="2:14" x14ac:dyDescent="0.25">
      <c r="B39" s="15" t="s">
        <v>72</v>
      </c>
      <c r="C39" s="16"/>
      <c r="D39" s="17"/>
      <c r="E39" s="17"/>
      <c r="F39" s="17">
        <v>7</v>
      </c>
      <c r="G39" s="17"/>
      <c r="H39" s="17"/>
      <c r="I39" s="17"/>
      <c r="J39" s="19"/>
      <c r="K39" s="16">
        <f t="shared" si="4"/>
        <v>7</v>
      </c>
      <c r="L39" s="17"/>
      <c r="M39" s="55">
        <f t="shared" si="1"/>
        <v>7</v>
      </c>
      <c r="N39" s="19"/>
    </row>
    <row r="40" spans="2:14" x14ac:dyDescent="0.25">
      <c r="B40" s="51" t="s">
        <v>48</v>
      </c>
      <c r="C40" s="52"/>
      <c r="D40" s="53"/>
      <c r="E40" s="53"/>
      <c r="F40" s="53"/>
      <c r="G40" s="53"/>
      <c r="H40" s="53"/>
      <c r="I40" s="53"/>
      <c r="J40" s="57"/>
      <c r="K40" s="52">
        <f t="shared" si="0"/>
        <v>0</v>
      </c>
      <c r="L40" s="53">
        <v>1</v>
      </c>
      <c r="M40" s="54">
        <f t="shared" si="1"/>
        <v>1</v>
      </c>
      <c r="N40" s="57"/>
    </row>
    <row r="41" spans="2:14" x14ac:dyDescent="0.25">
      <c r="B41" s="15" t="s">
        <v>49</v>
      </c>
      <c r="C41" s="16">
        <v>1</v>
      </c>
      <c r="D41" s="17">
        <v>1</v>
      </c>
      <c r="E41" s="17">
        <v>10</v>
      </c>
      <c r="F41" s="17">
        <v>32</v>
      </c>
      <c r="G41" s="17">
        <v>3</v>
      </c>
      <c r="H41" s="17">
        <v>31</v>
      </c>
      <c r="I41" s="17">
        <v>14</v>
      </c>
      <c r="J41" s="19">
        <v>2</v>
      </c>
      <c r="K41" s="16">
        <f t="shared" si="0"/>
        <v>94</v>
      </c>
      <c r="L41" s="17">
        <v>108</v>
      </c>
      <c r="M41" s="55">
        <f t="shared" si="1"/>
        <v>202</v>
      </c>
      <c r="N41" s="19"/>
    </row>
    <row r="42" spans="2:14" ht="15.75" thickBot="1" x14ac:dyDescent="0.3">
      <c r="B42" s="59" t="s">
        <v>51</v>
      </c>
      <c r="C42" s="60"/>
      <c r="D42" s="61"/>
      <c r="E42" s="61"/>
      <c r="F42" s="61">
        <v>3</v>
      </c>
      <c r="G42" s="61"/>
      <c r="H42" s="61"/>
      <c r="I42" s="61"/>
      <c r="J42" s="63"/>
      <c r="K42" s="60">
        <f t="shared" si="0"/>
        <v>3</v>
      </c>
      <c r="L42" s="61"/>
      <c r="M42" s="62">
        <f t="shared" si="1"/>
        <v>3</v>
      </c>
      <c r="N42" s="63"/>
    </row>
    <row r="43" spans="2:14" x14ac:dyDescent="0.25">
      <c r="B43" s="20" t="s">
        <v>12</v>
      </c>
      <c r="C43" s="21">
        <f>COUNTIF(C4:C42,"&gt;0")</f>
        <v>18</v>
      </c>
      <c r="D43" s="21">
        <f t="shared" ref="D43:J43" si="5">COUNTIF(D4:D42,"&gt;0")</f>
        <v>16</v>
      </c>
      <c r="E43" s="21">
        <f t="shared" si="5"/>
        <v>13</v>
      </c>
      <c r="F43" s="21">
        <f t="shared" si="5"/>
        <v>29</v>
      </c>
      <c r="G43" s="21">
        <f t="shared" si="5"/>
        <v>17</v>
      </c>
      <c r="H43" s="21">
        <f t="shared" si="5"/>
        <v>13</v>
      </c>
      <c r="I43" s="21">
        <f t="shared" si="5"/>
        <v>13</v>
      </c>
      <c r="J43" s="21">
        <f t="shared" si="5"/>
        <v>22</v>
      </c>
      <c r="K43" s="21">
        <f t="shared" ref="K43" si="6">COUNTIF(K4:K42,"&gt;0")</f>
        <v>35</v>
      </c>
      <c r="L43" s="21">
        <f t="shared" ref="L43" si="7">COUNTIF(L4:L42,"&gt;0")</f>
        <v>24</v>
      </c>
      <c r="M43" s="47">
        <f t="shared" ref="M43" si="8">COUNTIF(M4:M42,"&gt;0")</f>
        <v>38</v>
      </c>
    </row>
    <row r="44" spans="2:14" ht="15.75" thickBot="1" x14ac:dyDescent="0.3">
      <c r="B44" s="14" t="s">
        <v>13</v>
      </c>
      <c r="C44" s="11">
        <f>SUM(C4:C42)</f>
        <v>368</v>
      </c>
      <c r="D44" s="11">
        <f t="shared" ref="D44:M44" si="9">SUM(D4:D42)</f>
        <v>51</v>
      </c>
      <c r="E44" s="11">
        <f t="shared" si="9"/>
        <v>127</v>
      </c>
      <c r="F44" s="11">
        <f t="shared" si="9"/>
        <v>467</v>
      </c>
      <c r="G44" s="11">
        <f t="shared" si="9"/>
        <v>159</v>
      </c>
      <c r="H44" s="11">
        <f t="shared" si="9"/>
        <v>313</v>
      </c>
      <c r="I44" s="11">
        <f t="shared" si="9"/>
        <v>228</v>
      </c>
      <c r="J44" s="11">
        <f t="shared" si="9"/>
        <v>172</v>
      </c>
      <c r="K44" s="11">
        <f>SUM(K4:K42)</f>
        <v>1885</v>
      </c>
      <c r="L44" s="11">
        <f t="shared" si="9"/>
        <v>439</v>
      </c>
      <c r="M44" s="67">
        <f t="shared" si="9"/>
        <v>2324</v>
      </c>
    </row>
    <row r="46" spans="2:14" x14ac:dyDescent="0.25">
      <c r="B46" s="42" t="s">
        <v>86</v>
      </c>
      <c r="C46" s="3">
        <v>18</v>
      </c>
    </row>
    <row r="47" spans="2:14" x14ac:dyDescent="0.25">
      <c r="B47" s="43" t="s">
        <v>85</v>
      </c>
      <c r="C47" s="3">
        <v>42.92</v>
      </c>
    </row>
    <row r="48" spans="2:14" x14ac:dyDescent="0.25">
      <c r="B48" s="43" t="s">
        <v>90</v>
      </c>
      <c r="C48" s="3">
        <v>471.6</v>
      </c>
    </row>
    <row r="49" spans="2:3" x14ac:dyDescent="0.25">
      <c r="B49" s="42" t="s">
        <v>87</v>
      </c>
      <c r="C49" s="3">
        <v>22</v>
      </c>
    </row>
    <row r="50" spans="2:3" x14ac:dyDescent="0.25">
      <c r="B50" s="42" t="s">
        <v>88</v>
      </c>
      <c r="C50" s="3">
        <v>13</v>
      </c>
    </row>
    <row r="51" spans="2:3" x14ac:dyDescent="0.25">
      <c r="B51" s="42" t="s">
        <v>89</v>
      </c>
      <c r="C51" s="3">
        <v>64</v>
      </c>
    </row>
  </sheetData>
  <mergeCells count="2">
    <mergeCell ref="B1:N1"/>
    <mergeCell ref="P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9" sqref="C19"/>
    </sheetView>
  </sheetViews>
  <sheetFormatPr defaultRowHeight="15" x14ac:dyDescent="0.25"/>
  <cols>
    <col min="2" max="2" width="24" customWidth="1"/>
    <col min="3" max="14" width="6.28515625" customWidth="1"/>
    <col min="17" max="17" width="9.140625" customWidth="1"/>
  </cols>
  <sheetData>
    <row r="1" spans="2:17" ht="23.25" x14ac:dyDescent="0.35">
      <c r="B1" s="94" t="s">
        <v>93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6"/>
      <c r="P1" s="56"/>
    </row>
    <row r="2" spans="2:17" ht="15.75" thickBot="1" x14ac:dyDescent="0.3"/>
    <row r="3" spans="2:17" ht="23.25" x14ac:dyDescent="0.25">
      <c r="B3" s="38" t="s">
        <v>9</v>
      </c>
      <c r="C3" s="39" t="s">
        <v>0</v>
      </c>
      <c r="D3" s="40" t="s">
        <v>1</v>
      </c>
      <c r="E3" s="40" t="s">
        <v>2</v>
      </c>
      <c r="F3" s="40" t="s">
        <v>15</v>
      </c>
      <c r="G3" s="40" t="s">
        <v>3</v>
      </c>
      <c r="H3" s="40" t="s">
        <v>4</v>
      </c>
      <c r="I3" s="40" t="s">
        <v>5</v>
      </c>
      <c r="J3" s="40" t="s">
        <v>6</v>
      </c>
      <c r="K3" s="68" t="s">
        <v>10</v>
      </c>
      <c r="L3" s="28" t="s">
        <v>8</v>
      </c>
      <c r="M3" s="40" t="s">
        <v>7</v>
      </c>
      <c r="N3" s="41" t="s">
        <v>11</v>
      </c>
    </row>
    <row r="4" spans="2:17" x14ac:dyDescent="0.25">
      <c r="B4" s="51" t="s">
        <v>98</v>
      </c>
      <c r="C4" s="52"/>
      <c r="D4" s="53"/>
      <c r="E4" s="53"/>
      <c r="F4" s="53"/>
      <c r="G4" s="53"/>
      <c r="H4" s="53">
        <v>3</v>
      </c>
      <c r="I4" s="53"/>
      <c r="J4" s="57"/>
      <c r="K4" s="52">
        <f t="shared" ref="K4" si="0">SUM(C4:J4)</f>
        <v>3</v>
      </c>
      <c r="L4" s="53"/>
      <c r="M4" s="54">
        <f t="shared" ref="M4" si="1">K4+L4</f>
        <v>3</v>
      </c>
      <c r="N4" s="57"/>
    </row>
    <row r="5" spans="2:17" x14ac:dyDescent="0.25">
      <c r="B5" s="15" t="s">
        <v>94</v>
      </c>
      <c r="C5" s="16"/>
      <c r="D5" s="17"/>
      <c r="E5" s="17"/>
      <c r="F5" s="17"/>
      <c r="G5" s="17"/>
      <c r="H5" s="17"/>
      <c r="I5" s="17">
        <v>1</v>
      </c>
      <c r="J5" s="19"/>
      <c r="K5" s="16">
        <f t="shared" ref="K5" si="2">SUM(C5:J5)</f>
        <v>1</v>
      </c>
      <c r="L5" s="17"/>
      <c r="M5" s="55">
        <f t="shared" ref="M5" si="3">K5+L5</f>
        <v>1</v>
      </c>
      <c r="N5" s="19"/>
      <c r="P5" s="95" t="s">
        <v>83</v>
      </c>
      <c r="Q5" s="95"/>
    </row>
    <row r="6" spans="2:17" x14ac:dyDescent="0.25">
      <c r="B6" s="51" t="s">
        <v>102</v>
      </c>
      <c r="C6" s="52"/>
      <c r="D6" s="53"/>
      <c r="E6" s="53"/>
      <c r="F6" s="53"/>
      <c r="G6" s="53"/>
      <c r="H6" s="53"/>
      <c r="I6" s="53"/>
      <c r="J6" s="57"/>
      <c r="K6" s="87">
        <f t="shared" ref="K6" si="4">SUM(C6:J6)</f>
        <v>0</v>
      </c>
      <c r="L6" s="88"/>
      <c r="M6" s="89">
        <f t="shared" ref="M6" si="5">K6+L6</f>
        <v>0</v>
      </c>
      <c r="N6" s="58" t="s">
        <v>74</v>
      </c>
      <c r="P6" s="81"/>
      <c r="Q6" s="81"/>
    </row>
    <row r="7" spans="2:17" x14ac:dyDescent="0.25">
      <c r="B7" s="15" t="s">
        <v>19</v>
      </c>
      <c r="C7" s="16"/>
      <c r="D7" s="17"/>
      <c r="E7" s="17"/>
      <c r="F7" s="17"/>
      <c r="G7" s="17"/>
      <c r="H7" s="17"/>
      <c r="I7" s="17"/>
      <c r="J7" s="19"/>
      <c r="K7" s="16">
        <f t="shared" ref="K7" si="6">SUM(C7:J7)</f>
        <v>0</v>
      </c>
      <c r="L7" s="17"/>
      <c r="M7" s="55">
        <f t="shared" ref="M7" si="7">K7+L7</f>
        <v>0</v>
      </c>
      <c r="N7" s="86" t="s">
        <v>74</v>
      </c>
      <c r="P7" s="81" t="s">
        <v>0</v>
      </c>
      <c r="Q7" t="s">
        <v>75</v>
      </c>
    </row>
    <row r="8" spans="2:17" x14ac:dyDescent="0.25">
      <c r="B8" s="51" t="s">
        <v>18</v>
      </c>
      <c r="C8" s="52">
        <v>1</v>
      </c>
      <c r="D8" s="53"/>
      <c r="E8" s="53"/>
      <c r="F8" s="53">
        <v>1</v>
      </c>
      <c r="G8" s="53"/>
      <c r="H8" s="53"/>
      <c r="I8" s="53">
        <v>1</v>
      </c>
      <c r="J8" s="57">
        <v>2</v>
      </c>
      <c r="K8" s="52">
        <f t="shared" ref="K8:K43" si="8">SUM(C8:J8)</f>
        <v>5</v>
      </c>
      <c r="L8" s="53"/>
      <c r="M8" s="54">
        <f t="shared" ref="M8:M43" si="9">K8+L8</f>
        <v>5</v>
      </c>
      <c r="N8" s="57"/>
      <c r="P8" s="81" t="s">
        <v>1</v>
      </c>
      <c r="Q8" t="s">
        <v>76</v>
      </c>
    </row>
    <row r="9" spans="2:17" x14ac:dyDescent="0.25">
      <c r="B9" s="15" t="s">
        <v>20</v>
      </c>
      <c r="C9" s="16"/>
      <c r="D9" s="17">
        <v>9</v>
      </c>
      <c r="E9" s="17"/>
      <c r="F9" s="17"/>
      <c r="G9" s="17"/>
      <c r="H9" s="17"/>
      <c r="I9" s="17"/>
      <c r="J9" s="19"/>
      <c r="K9" s="16">
        <f t="shared" si="8"/>
        <v>9</v>
      </c>
      <c r="L9" s="17"/>
      <c r="M9" s="55">
        <f t="shared" si="9"/>
        <v>9</v>
      </c>
      <c r="N9" s="19"/>
      <c r="P9" s="81" t="s">
        <v>2</v>
      </c>
      <c r="Q9" t="s">
        <v>77</v>
      </c>
    </row>
    <row r="10" spans="2:17" x14ac:dyDescent="0.25">
      <c r="B10" s="51" t="s">
        <v>21</v>
      </c>
      <c r="C10" s="52">
        <v>3</v>
      </c>
      <c r="D10" s="53">
        <v>34</v>
      </c>
      <c r="E10" s="53"/>
      <c r="F10" s="53">
        <v>77</v>
      </c>
      <c r="G10" s="53">
        <v>22</v>
      </c>
      <c r="H10" s="53">
        <v>7</v>
      </c>
      <c r="I10" s="53"/>
      <c r="J10" s="57"/>
      <c r="K10" s="52">
        <f t="shared" si="8"/>
        <v>143</v>
      </c>
      <c r="L10" s="53">
        <v>38</v>
      </c>
      <c r="M10" s="54">
        <f t="shared" si="9"/>
        <v>181</v>
      </c>
      <c r="N10" s="57"/>
      <c r="P10" s="81" t="s">
        <v>15</v>
      </c>
      <c r="Q10" t="s">
        <v>78</v>
      </c>
    </row>
    <row r="11" spans="2:17" x14ac:dyDescent="0.25">
      <c r="B11" s="15" t="s">
        <v>59</v>
      </c>
      <c r="C11" s="16">
        <v>2</v>
      </c>
      <c r="D11" s="17">
        <v>2</v>
      </c>
      <c r="E11" s="17"/>
      <c r="F11" s="17">
        <v>17</v>
      </c>
      <c r="G11" s="17">
        <v>6</v>
      </c>
      <c r="H11" s="17">
        <v>9</v>
      </c>
      <c r="I11" s="17">
        <v>44</v>
      </c>
      <c r="J11" s="19"/>
      <c r="K11" s="16">
        <f>SUM(C11:J11)</f>
        <v>80</v>
      </c>
      <c r="L11" s="17"/>
      <c r="M11" s="55">
        <f>K11+L11</f>
        <v>80</v>
      </c>
      <c r="N11" s="19"/>
      <c r="P11" s="81" t="s">
        <v>3</v>
      </c>
      <c r="Q11" t="s">
        <v>82</v>
      </c>
    </row>
    <row r="12" spans="2:17" x14ac:dyDescent="0.25">
      <c r="B12" s="51" t="s">
        <v>26</v>
      </c>
      <c r="C12" s="52">
        <v>2</v>
      </c>
      <c r="D12" s="53">
        <v>12</v>
      </c>
      <c r="E12" s="53">
        <v>20</v>
      </c>
      <c r="F12" s="53">
        <v>1</v>
      </c>
      <c r="G12" s="53">
        <v>3</v>
      </c>
      <c r="H12" s="53"/>
      <c r="I12" s="53">
        <v>4</v>
      </c>
      <c r="J12" s="57"/>
      <c r="K12" s="52">
        <f>SUM(C12:J12)</f>
        <v>42</v>
      </c>
      <c r="L12" s="53">
        <v>10</v>
      </c>
      <c r="M12" s="54">
        <f>K12+L12</f>
        <v>52</v>
      </c>
      <c r="N12" s="57"/>
      <c r="P12" s="81" t="s">
        <v>4</v>
      </c>
      <c r="Q12" t="s">
        <v>79</v>
      </c>
    </row>
    <row r="13" spans="2:17" x14ac:dyDescent="0.25">
      <c r="B13" s="15" t="s">
        <v>22</v>
      </c>
      <c r="C13" s="16">
        <v>1</v>
      </c>
      <c r="D13" s="17">
        <v>2</v>
      </c>
      <c r="E13" s="17"/>
      <c r="F13" s="17">
        <v>1</v>
      </c>
      <c r="G13" s="17">
        <v>2</v>
      </c>
      <c r="H13" s="17"/>
      <c r="I13" s="17"/>
      <c r="J13" s="19"/>
      <c r="K13" s="16">
        <f>SUM(C13:J13)</f>
        <v>6</v>
      </c>
      <c r="L13" s="17">
        <v>2</v>
      </c>
      <c r="M13" s="55">
        <f>K13+L13</f>
        <v>8</v>
      </c>
      <c r="N13" s="19"/>
      <c r="P13" s="81" t="s">
        <v>5</v>
      </c>
      <c r="Q13" t="s">
        <v>80</v>
      </c>
    </row>
    <row r="14" spans="2:17" x14ac:dyDescent="0.25">
      <c r="B14" s="51" t="s">
        <v>23</v>
      </c>
      <c r="C14" s="52"/>
      <c r="D14" s="53"/>
      <c r="E14" s="53"/>
      <c r="F14" s="53"/>
      <c r="G14" s="53"/>
      <c r="H14" s="53"/>
      <c r="I14" s="53"/>
      <c r="J14" s="57"/>
      <c r="K14" s="52">
        <f t="shared" ref="K14" si="10">SUM(C14:J14)</f>
        <v>0</v>
      </c>
      <c r="L14" s="53"/>
      <c r="M14" s="54">
        <f t="shared" ref="M14" si="11">K14+L14</f>
        <v>0</v>
      </c>
      <c r="N14" s="58" t="s">
        <v>74</v>
      </c>
      <c r="P14" s="81" t="s">
        <v>6</v>
      </c>
      <c r="Q14" t="s">
        <v>81</v>
      </c>
    </row>
    <row r="15" spans="2:17" x14ac:dyDescent="0.25">
      <c r="B15" s="15" t="s">
        <v>24</v>
      </c>
      <c r="C15" s="16">
        <v>1</v>
      </c>
      <c r="D15" s="17"/>
      <c r="E15" s="17"/>
      <c r="F15" s="17">
        <v>2</v>
      </c>
      <c r="G15" s="17"/>
      <c r="H15" s="17"/>
      <c r="I15" s="17"/>
      <c r="J15" s="19"/>
      <c r="K15" s="16">
        <f t="shared" ref="K15" si="12">SUM(C15:J15)</f>
        <v>3</v>
      </c>
      <c r="L15" s="17"/>
      <c r="M15" s="55">
        <f t="shared" ref="M15" si="13">K15+L15</f>
        <v>3</v>
      </c>
      <c r="N15" s="19"/>
    </row>
    <row r="16" spans="2:17" x14ac:dyDescent="0.25">
      <c r="B16" s="51" t="s">
        <v>96</v>
      </c>
      <c r="C16" s="52"/>
      <c r="D16" s="53"/>
      <c r="E16" s="53"/>
      <c r="F16" s="53"/>
      <c r="G16" s="53"/>
      <c r="H16" s="53"/>
      <c r="I16" s="53"/>
      <c r="J16" s="57"/>
      <c r="K16" s="52">
        <f>SUM(C16:J16)</f>
        <v>0</v>
      </c>
      <c r="L16" s="53"/>
      <c r="M16" s="54">
        <f>K16+L16</f>
        <v>0</v>
      </c>
      <c r="N16" s="58" t="s">
        <v>74</v>
      </c>
      <c r="P16" s="81" t="s">
        <v>11</v>
      </c>
      <c r="Q16" t="s">
        <v>91</v>
      </c>
    </row>
    <row r="17" spans="2:14" x14ac:dyDescent="0.25">
      <c r="B17" s="15" t="s">
        <v>97</v>
      </c>
      <c r="C17" s="16"/>
      <c r="D17" s="17"/>
      <c r="E17" s="17">
        <v>1</v>
      </c>
      <c r="F17" s="17"/>
      <c r="G17" s="17"/>
      <c r="H17" s="17"/>
      <c r="I17" s="17"/>
      <c r="J17" s="19"/>
      <c r="K17" s="16">
        <f t="shared" ref="K17" si="14">SUM(C17:J17)</f>
        <v>1</v>
      </c>
      <c r="L17" s="17"/>
      <c r="M17" s="55">
        <f t="shared" ref="M17" si="15">K17+L17</f>
        <v>1</v>
      </c>
      <c r="N17" s="19"/>
    </row>
    <row r="18" spans="2:14" x14ac:dyDescent="0.25">
      <c r="B18" s="51" t="s">
        <v>100</v>
      </c>
      <c r="C18" s="52"/>
      <c r="D18" s="53"/>
      <c r="E18" s="53"/>
      <c r="F18" s="53"/>
      <c r="G18" s="53"/>
      <c r="H18" s="53"/>
      <c r="I18" s="53"/>
      <c r="J18" s="57"/>
      <c r="K18" s="52">
        <f>SUM(C18:J18)</f>
        <v>0</v>
      </c>
      <c r="L18" s="53"/>
      <c r="M18" s="54">
        <f>K18+L18</f>
        <v>0</v>
      </c>
      <c r="N18" s="58" t="s">
        <v>74</v>
      </c>
    </row>
    <row r="19" spans="2:14" x14ac:dyDescent="0.25">
      <c r="B19" s="15" t="s">
        <v>27</v>
      </c>
      <c r="C19" s="16">
        <v>1</v>
      </c>
      <c r="D19" s="17"/>
      <c r="E19" s="17"/>
      <c r="F19" s="17">
        <v>1</v>
      </c>
      <c r="G19" s="17"/>
      <c r="H19" s="17"/>
      <c r="I19" s="17"/>
      <c r="J19" s="19"/>
      <c r="K19" s="16">
        <f t="shared" si="8"/>
        <v>2</v>
      </c>
      <c r="L19" s="17">
        <v>2</v>
      </c>
      <c r="M19" s="55">
        <f t="shared" si="9"/>
        <v>4</v>
      </c>
      <c r="N19" s="19"/>
    </row>
    <row r="20" spans="2:14" x14ac:dyDescent="0.25">
      <c r="B20" s="51" t="s">
        <v>28</v>
      </c>
      <c r="C20" s="52">
        <v>2</v>
      </c>
      <c r="D20" s="53">
        <v>1</v>
      </c>
      <c r="E20" s="53">
        <v>2</v>
      </c>
      <c r="F20" s="53">
        <v>3</v>
      </c>
      <c r="G20" s="53"/>
      <c r="H20" s="53">
        <v>2</v>
      </c>
      <c r="I20" s="53">
        <v>2</v>
      </c>
      <c r="J20" s="57">
        <v>1</v>
      </c>
      <c r="K20" s="52">
        <f t="shared" si="8"/>
        <v>13</v>
      </c>
      <c r="L20" s="53">
        <v>10</v>
      </c>
      <c r="M20" s="54">
        <f t="shared" si="9"/>
        <v>23</v>
      </c>
      <c r="N20" s="57"/>
    </row>
    <row r="21" spans="2:14" x14ac:dyDescent="0.25">
      <c r="B21" s="15" t="s">
        <v>29</v>
      </c>
      <c r="C21" s="16">
        <v>3</v>
      </c>
      <c r="D21" s="17">
        <v>4</v>
      </c>
      <c r="E21" s="17">
        <v>4</v>
      </c>
      <c r="F21" s="17">
        <v>6</v>
      </c>
      <c r="G21" s="17"/>
      <c r="H21" s="17">
        <v>1</v>
      </c>
      <c r="I21" s="17">
        <v>2</v>
      </c>
      <c r="J21" s="19"/>
      <c r="K21" s="16">
        <f t="shared" si="8"/>
        <v>20</v>
      </c>
      <c r="L21" s="17">
        <v>18</v>
      </c>
      <c r="M21" s="55">
        <f t="shared" si="9"/>
        <v>38</v>
      </c>
      <c r="N21" s="19"/>
    </row>
    <row r="22" spans="2:14" x14ac:dyDescent="0.25">
      <c r="B22" s="51" t="s">
        <v>30</v>
      </c>
      <c r="C22" s="52"/>
      <c r="D22" s="53"/>
      <c r="E22" s="53"/>
      <c r="F22" s="53">
        <v>2</v>
      </c>
      <c r="G22" s="53">
        <v>1</v>
      </c>
      <c r="H22" s="53"/>
      <c r="I22" s="53">
        <v>3</v>
      </c>
      <c r="J22" s="57">
        <v>1</v>
      </c>
      <c r="K22" s="52">
        <f t="shared" si="8"/>
        <v>7</v>
      </c>
      <c r="L22" s="53">
        <v>2</v>
      </c>
      <c r="M22" s="54">
        <f t="shared" si="9"/>
        <v>9</v>
      </c>
      <c r="N22" s="57"/>
    </row>
    <row r="23" spans="2:14" x14ac:dyDescent="0.25">
      <c r="B23" s="15" t="s">
        <v>31</v>
      </c>
      <c r="C23" s="16">
        <v>1</v>
      </c>
      <c r="D23" s="17"/>
      <c r="E23" s="17"/>
      <c r="F23" s="17">
        <v>2</v>
      </c>
      <c r="G23" s="17">
        <v>1</v>
      </c>
      <c r="H23" s="17"/>
      <c r="I23" s="17"/>
      <c r="J23" s="19"/>
      <c r="K23" s="16">
        <f t="shared" si="8"/>
        <v>4</v>
      </c>
      <c r="L23" s="17"/>
      <c r="M23" s="55">
        <f t="shared" si="9"/>
        <v>4</v>
      </c>
      <c r="N23" s="19"/>
    </row>
    <row r="24" spans="2:14" x14ac:dyDescent="0.25">
      <c r="B24" s="51" t="s">
        <v>32</v>
      </c>
      <c r="C24" s="52">
        <v>9</v>
      </c>
      <c r="D24" s="53">
        <v>9</v>
      </c>
      <c r="E24" s="53">
        <v>40</v>
      </c>
      <c r="F24" s="53">
        <v>27</v>
      </c>
      <c r="G24" s="53">
        <v>7</v>
      </c>
      <c r="H24" s="53">
        <v>9</v>
      </c>
      <c r="I24" s="53">
        <v>7</v>
      </c>
      <c r="J24" s="57"/>
      <c r="K24" s="52">
        <f t="shared" si="8"/>
        <v>108</v>
      </c>
      <c r="L24" s="53">
        <v>58</v>
      </c>
      <c r="M24" s="54">
        <f t="shared" si="9"/>
        <v>166</v>
      </c>
      <c r="N24" s="57"/>
    </row>
    <row r="25" spans="2:14" x14ac:dyDescent="0.25">
      <c r="B25" s="15" t="s">
        <v>33</v>
      </c>
      <c r="C25" s="16">
        <v>26</v>
      </c>
      <c r="D25" s="17">
        <v>4</v>
      </c>
      <c r="E25" s="17">
        <v>13</v>
      </c>
      <c r="F25" s="17">
        <v>4</v>
      </c>
      <c r="G25" s="17">
        <v>4</v>
      </c>
      <c r="H25" s="17"/>
      <c r="I25" s="17">
        <v>9</v>
      </c>
      <c r="J25" s="19"/>
      <c r="K25" s="16">
        <f t="shared" si="8"/>
        <v>60</v>
      </c>
      <c r="L25" s="17">
        <v>2</v>
      </c>
      <c r="M25" s="55">
        <f t="shared" si="9"/>
        <v>62</v>
      </c>
      <c r="N25" s="19"/>
    </row>
    <row r="26" spans="2:14" x14ac:dyDescent="0.25">
      <c r="B26" s="51" t="s">
        <v>34</v>
      </c>
      <c r="C26" s="52">
        <v>14</v>
      </c>
      <c r="D26" s="53">
        <v>7</v>
      </c>
      <c r="E26" s="53">
        <v>3</v>
      </c>
      <c r="F26" s="53">
        <v>60</v>
      </c>
      <c r="G26" s="53">
        <v>30</v>
      </c>
      <c r="H26" s="53">
        <v>14</v>
      </c>
      <c r="I26" s="53">
        <v>21</v>
      </c>
      <c r="J26" s="57">
        <v>4</v>
      </c>
      <c r="K26" s="52">
        <f t="shared" si="8"/>
        <v>153</v>
      </c>
      <c r="L26" s="53">
        <v>11</v>
      </c>
      <c r="M26" s="54">
        <f t="shared" si="9"/>
        <v>164</v>
      </c>
      <c r="N26" s="57"/>
    </row>
    <row r="27" spans="2:14" x14ac:dyDescent="0.25">
      <c r="B27" s="15" t="s">
        <v>95</v>
      </c>
      <c r="C27" s="16"/>
      <c r="D27" s="17"/>
      <c r="E27" s="17"/>
      <c r="F27" s="17">
        <v>4</v>
      </c>
      <c r="G27" s="17"/>
      <c r="H27" s="17"/>
      <c r="I27" s="17"/>
      <c r="J27" s="19"/>
      <c r="K27" s="16">
        <f t="shared" ref="K27" si="16">SUM(C27:J27)</f>
        <v>4</v>
      </c>
      <c r="L27" s="17"/>
      <c r="M27" s="55">
        <f t="shared" ref="M27" si="17">K27+L27</f>
        <v>4</v>
      </c>
      <c r="N27" s="19"/>
    </row>
    <row r="28" spans="2:14" x14ac:dyDescent="0.25">
      <c r="B28" s="51" t="s">
        <v>35</v>
      </c>
      <c r="C28" s="52">
        <v>58</v>
      </c>
      <c r="D28" s="53">
        <v>12</v>
      </c>
      <c r="E28" s="53">
        <v>44</v>
      </c>
      <c r="F28" s="53">
        <v>143</v>
      </c>
      <c r="G28" s="53">
        <v>29</v>
      </c>
      <c r="H28" s="53">
        <v>57</v>
      </c>
      <c r="I28" s="53">
        <v>52</v>
      </c>
      <c r="J28" s="57">
        <v>10</v>
      </c>
      <c r="K28" s="52">
        <f t="shared" si="8"/>
        <v>405</v>
      </c>
      <c r="L28" s="53">
        <v>138</v>
      </c>
      <c r="M28" s="54">
        <f t="shared" si="9"/>
        <v>543</v>
      </c>
      <c r="N28" s="57"/>
    </row>
    <row r="29" spans="2:14" x14ac:dyDescent="0.25">
      <c r="B29" s="15" t="s">
        <v>99</v>
      </c>
      <c r="C29" s="16"/>
      <c r="D29" s="17"/>
      <c r="E29" s="17"/>
      <c r="F29" s="17"/>
      <c r="G29" s="17">
        <v>1</v>
      </c>
      <c r="H29" s="17"/>
      <c r="I29" s="17"/>
      <c r="J29" s="19"/>
      <c r="K29" s="16">
        <f t="shared" ref="K29" si="18">SUM(C29:J29)</f>
        <v>1</v>
      </c>
      <c r="L29" s="17"/>
      <c r="M29" s="55">
        <f t="shared" ref="M29" si="19">K29+L29</f>
        <v>1</v>
      </c>
      <c r="N29" s="19"/>
    </row>
    <row r="30" spans="2:14" x14ac:dyDescent="0.25">
      <c r="B30" s="51" t="s">
        <v>36</v>
      </c>
      <c r="C30" s="52">
        <v>1</v>
      </c>
      <c r="D30" s="53">
        <v>1</v>
      </c>
      <c r="E30" s="53"/>
      <c r="F30" s="53">
        <v>5</v>
      </c>
      <c r="G30" s="53"/>
      <c r="H30" s="53"/>
      <c r="I30" s="53"/>
      <c r="J30" s="57"/>
      <c r="K30" s="52">
        <f t="shared" si="8"/>
        <v>7</v>
      </c>
      <c r="L30" s="53">
        <v>10</v>
      </c>
      <c r="M30" s="54">
        <f t="shared" si="9"/>
        <v>17</v>
      </c>
      <c r="N30" s="57"/>
    </row>
    <row r="31" spans="2:14" x14ac:dyDescent="0.25">
      <c r="B31" s="15" t="s">
        <v>37</v>
      </c>
      <c r="C31" s="16">
        <v>2</v>
      </c>
      <c r="D31" s="17">
        <v>1</v>
      </c>
      <c r="E31" s="17">
        <v>6</v>
      </c>
      <c r="F31" s="17">
        <v>8</v>
      </c>
      <c r="G31" s="17">
        <v>1</v>
      </c>
      <c r="H31" s="17">
        <v>6</v>
      </c>
      <c r="I31" s="17">
        <v>2</v>
      </c>
      <c r="J31" s="19"/>
      <c r="K31" s="16">
        <f t="shared" si="8"/>
        <v>26</v>
      </c>
      <c r="L31" s="17">
        <v>14</v>
      </c>
      <c r="M31" s="55">
        <f t="shared" si="9"/>
        <v>40</v>
      </c>
      <c r="N31" s="19"/>
    </row>
    <row r="32" spans="2:14" x14ac:dyDescent="0.25">
      <c r="B32" s="51" t="s">
        <v>66</v>
      </c>
      <c r="C32" s="52"/>
      <c r="D32" s="53"/>
      <c r="E32" s="53"/>
      <c r="F32" s="53">
        <v>2</v>
      </c>
      <c r="G32" s="53"/>
      <c r="H32" s="53"/>
      <c r="I32" s="53"/>
      <c r="J32" s="57"/>
      <c r="K32" s="52">
        <f t="shared" si="8"/>
        <v>2</v>
      </c>
      <c r="L32" s="53"/>
      <c r="M32" s="54">
        <f t="shared" si="9"/>
        <v>2</v>
      </c>
      <c r="N32" s="57"/>
    </row>
    <row r="33" spans="2:14" x14ac:dyDescent="0.25">
      <c r="B33" s="15" t="s">
        <v>101</v>
      </c>
      <c r="C33" s="16"/>
      <c r="D33" s="17"/>
      <c r="E33" s="17"/>
      <c r="F33" s="17"/>
      <c r="G33" s="17"/>
      <c r="H33" s="17"/>
      <c r="I33" s="17"/>
      <c r="J33" s="19"/>
      <c r="K33" s="16">
        <f t="shared" ref="K33" si="20">SUM(C33:J33)</f>
        <v>0</v>
      </c>
      <c r="L33" s="17">
        <v>1</v>
      </c>
      <c r="M33" s="55">
        <f t="shared" ref="M33" si="21">K33+L33</f>
        <v>1</v>
      </c>
      <c r="N33" s="19"/>
    </row>
    <row r="34" spans="2:14" x14ac:dyDescent="0.25">
      <c r="B34" s="51" t="s">
        <v>39</v>
      </c>
      <c r="C34" s="52">
        <v>2</v>
      </c>
      <c r="D34" s="53"/>
      <c r="E34" s="53">
        <v>5</v>
      </c>
      <c r="F34" s="53">
        <v>139</v>
      </c>
      <c r="G34" s="53">
        <v>27</v>
      </c>
      <c r="H34" s="53">
        <v>16</v>
      </c>
      <c r="I34" s="53">
        <v>18</v>
      </c>
      <c r="J34" s="57"/>
      <c r="K34" s="52">
        <f t="shared" si="8"/>
        <v>207</v>
      </c>
      <c r="L34" s="53">
        <v>14</v>
      </c>
      <c r="M34" s="54">
        <f t="shared" si="9"/>
        <v>221</v>
      </c>
      <c r="N34" s="57"/>
    </row>
    <row r="35" spans="2:14" x14ac:dyDescent="0.25">
      <c r="B35" s="15" t="s">
        <v>50</v>
      </c>
      <c r="C35" s="16">
        <v>11</v>
      </c>
      <c r="D35" s="17"/>
      <c r="E35" s="17"/>
      <c r="F35" s="17">
        <v>28</v>
      </c>
      <c r="G35" s="17">
        <v>2</v>
      </c>
      <c r="H35" s="17"/>
      <c r="I35" s="17"/>
      <c r="J35" s="19"/>
      <c r="K35" s="16">
        <f>SUM(C35:J35)</f>
        <v>41</v>
      </c>
      <c r="L35" s="17">
        <v>65</v>
      </c>
      <c r="M35" s="55">
        <f>K35+L35</f>
        <v>106</v>
      </c>
      <c r="N35" s="19"/>
    </row>
    <row r="36" spans="2:14" x14ac:dyDescent="0.25">
      <c r="B36" s="51" t="s">
        <v>44</v>
      </c>
      <c r="C36" s="52">
        <v>4</v>
      </c>
      <c r="D36" s="53">
        <v>9</v>
      </c>
      <c r="E36" s="53">
        <v>10</v>
      </c>
      <c r="F36" s="53">
        <v>14</v>
      </c>
      <c r="G36" s="53"/>
      <c r="H36" s="53">
        <v>6</v>
      </c>
      <c r="I36" s="53"/>
      <c r="J36" s="57">
        <v>4</v>
      </c>
      <c r="K36" s="52">
        <f>SUM(C36:J36)</f>
        <v>47</v>
      </c>
      <c r="L36" s="53">
        <v>30</v>
      </c>
      <c r="M36" s="54">
        <f>K36+L36</f>
        <v>77</v>
      </c>
      <c r="N36" s="57"/>
    </row>
    <row r="37" spans="2:14" x14ac:dyDescent="0.25">
      <c r="B37" s="15" t="s">
        <v>47</v>
      </c>
      <c r="C37" s="16">
        <v>62</v>
      </c>
      <c r="D37" s="17">
        <v>2</v>
      </c>
      <c r="E37" s="17"/>
      <c r="F37" s="17">
        <v>6</v>
      </c>
      <c r="G37" s="17">
        <v>1</v>
      </c>
      <c r="H37" s="17">
        <v>200</v>
      </c>
      <c r="I37" s="17"/>
      <c r="J37" s="19">
        <v>5</v>
      </c>
      <c r="K37" s="16">
        <f>SUM(C37:J37)</f>
        <v>276</v>
      </c>
      <c r="L37" s="17">
        <v>39</v>
      </c>
      <c r="M37" s="55">
        <f>K37+L37</f>
        <v>315</v>
      </c>
      <c r="N37" s="19"/>
    </row>
    <row r="38" spans="2:14" x14ac:dyDescent="0.25">
      <c r="B38" s="51" t="s">
        <v>71</v>
      </c>
      <c r="C38" s="52"/>
      <c r="D38" s="53"/>
      <c r="E38" s="53"/>
      <c r="F38" s="53">
        <v>4</v>
      </c>
      <c r="G38" s="53"/>
      <c r="H38" s="53"/>
      <c r="I38" s="53"/>
      <c r="J38" s="57"/>
      <c r="K38" s="52">
        <f>SUM(C38:J38)</f>
        <v>4</v>
      </c>
      <c r="L38" s="53"/>
      <c r="M38" s="54">
        <f>K38+L38</f>
        <v>4</v>
      </c>
      <c r="N38" s="57"/>
    </row>
    <row r="39" spans="2:14" x14ac:dyDescent="0.25">
      <c r="B39" s="15" t="s">
        <v>49</v>
      </c>
      <c r="C39" s="16">
        <v>10</v>
      </c>
      <c r="D39" s="17"/>
      <c r="E39" s="17">
        <v>14</v>
      </c>
      <c r="F39" s="17">
        <v>6</v>
      </c>
      <c r="G39" s="17">
        <v>8</v>
      </c>
      <c r="H39" s="17">
        <v>6</v>
      </c>
      <c r="I39" s="17">
        <v>6</v>
      </c>
      <c r="J39" s="19"/>
      <c r="K39" s="16">
        <f>SUM(C39:J39)</f>
        <v>50</v>
      </c>
      <c r="L39" s="17">
        <v>37</v>
      </c>
      <c r="M39" s="55">
        <f>K39+L39</f>
        <v>87</v>
      </c>
      <c r="N39" s="19"/>
    </row>
    <row r="40" spans="2:14" x14ac:dyDescent="0.25">
      <c r="B40" s="51" t="s">
        <v>41</v>
      </c>
      <c r="C40" s="52">
        <v>21</v>
      </c>
      <c r="D40" s="53"/>
      <c r="E40" s="53"/>
      <c r="F40" s="53">
        <v>7</v>
      </c>
      <c r="G40" s="53">
        <v>1</v>
      </c>
      <c r="H40" s="53"/>
      <c r="I40" s="53"/>
      <c r="J40" s="57"/>
      <c r="K40" s="52">
        <f t="shared" si="8"/>
        <v>29</v>
      </c>
      <c r="L40" s="53"/>
      <c r="M40" s="54">
        <f t="shared" si="9"/>
        <v>29</v>
      </c>
      <c r="N40" s="57"/>
    </row>
    <row r="41" spans="2:14" x14ac:dyDescent="0.25">
      <c r="B41" s="15" t="s">
        <v>69</v>
      </c>
      <c r="C41" s="16"/>
      <c r="D41" s="17"/>
      <c r="E41" s="17"/>
      <c r="F41" s="17"/>
      <c r="G41" s="17"/>
      <c r="H41" s="17"/>
      <c r="I41" s="17"/>
      <c r="J41" s="19"/>
      <c r="K41" s="16">
        <f>SUM(C41:J41)</f>
        <v>0</v>
      </c>
      <c r="L41" s="17"/>
      <c r="M41" s="55">
        <f>K41+L41</f>
        <v>0</v>
      </c>
      <c r="N41" s="86" t="s">
        <v>74</v>
      </c>
    </row>
    <row r="42" spans="2:14" x14ac:dyDescent="0.25">
      <c r="B42" s="51" t="s">
        <v>45</v>
      </c>
      <c r="C42" s="52"/>
      <c r="D42" s="53">
        <v>2</v>
      </c>
      <c r="E42" s="53"/>
      <c r="F42" s="53"/>
      <c r="G42" s="53"/>
      <c r="H42" s="53"/>
      <c r="I42" s="53"/>
      <c r="J42" s="57"/>
      <c r="K42" s="52">
        <f t="shared" si="8"/>
        <v>2</v>
      </c>
      <c r="L42" s="53">
        <v>4</v>
      </c>
      <c r="M42" s="54">
        <f t="shared" si="9"/>
        <v>6</v>
      </c>
      <c r="N42" s="57"/>
    </row>
    <row r="43" spans="2:14" ht="15.75" thickBot="1" x14ac:dyDescent="0.3">
      <c r="B43" s="15" t="s">
        <v>51</v>
      </c>
      <c r="C43" s="16">
        <v>1</v>
      </c>
      <c r="D43" s="17"/>
      <c r="E43" s="17"/>
      <c r="F43" s="17">
        <v>2</v>
      </c>
      <c r="G43" s="17"/>
      <c r="H43" s="17"/>
      <c r="I43" s="17">
        <v>17</v>
      </c>
      <c r="J43" s="19"/>
      <c r="K43" s="16">
        <f t="shared" si="8"/>
        <v>20</v>
      </c>
      <c r="L43" s="17"/>
      <c r="M43" s="55">
        <f t="shared" si="9"/>
        <v>20</v>
      </c>
      <c r="N43" s="19"/>
    </row>
    <row r="44" spans="2:14" x14ac:dyDescent="0.25">
      <c r="B44" s="83" t="s">
        <v>12</v>
      </c>
      <c r="C44" s="84">
        <f>COUNTIF(C4:C43,"&gt;0")</f>
        <v>23</v>
      </c>
      <c r="D44" s="84">
        <f t="shared" ref="D44:G44" si="22">COUNTIF(D4:D43,"&gt;0")</f>
        <v>16</v>
      </c>
      <c r="E44" s="84">
        <f t="shared" si="22"/>
        <v>12</v>
      </c>
      <c r="F44" s="84">
        <f t="shared" si="22"/>
        <v>27</v>
      </c>
      <c r="G44" s="84">
        <f t="shared" si="22"/>
        <v>17</v>
      </c>
      <c r="H44" s="84">
        <f t="shared" ref="H44:M44" si="23">COUNTIF(H4:H43,"&gt;0")</f>
        <v>13</v>
      </c>
      <c r="I44" s="84">
        <f t="shared" si="23"/>
        <v>15</v>
      </c>
      <c r="J44" s="47">
        <f t="shared" si="23"/>
        <v>7</v>
      </c>
      <c r="K44" s="84">
        <f t="shared" si="23"/>
        <v>33</v>
      </c>
      <c r="L44" s="84">
        <f t="shared" si="23"/>
        <v>20</v>
      </c>
      <c r="M44" s="47">
        <f t="shared" si="23"/>
        <v>34</v>
      </c>
      <c r="N44" s="85"/>
    </row>
    <row r="45" spans="2:14" ht="15.75" thickBot="1" x14ac:dyDescent="0.3">
      <c r="B45" s="14" t="s">
        <v>13</v>
      </c>
      <c r="C45" s="11">
        <f t="shared" ref="C45:I45" si="24">SUM(C4:C43)</f>
        <v>238</v>
      </c>
      <c r="D45" s="11">
        <f t="shared" si="24"/>
        <v>111</v>
      </c>
      <c r="E45" s="11">
        <f t="shared" si="24"/>
        <v>162</v>
      </c>
      <c r="F45" s="11">
        <f t="shared" si="24"/>
        <v>572</v>
      </c>
      <c r="G45" s="11">
        <f t="shared" si="24"/>
        <v>146</v>
      </c>
      <c r="H45" s="11">
        <f t="shared" si="24"/>
        <v>336</v>
      </c>
      <c r="I45" s="11">
        <f t="shared" si="24"/>
        <v>189</v>
      </c>
      <c r="J45" s="9">
        <f>SUM(J4:J43)</f>
        <v>27</v>
      </c>
      <c r="K45" s="11">
        <f t="shared" ref="K45:M45" si="25">SUM(K4:K43)</f>
        <v>1781</v>
      </c>
      <c r="L45" s="11">
        <f t="shared" si="25"/>
        <v>505</v>
      </c>
      <c r="M45" s="67">
        <f t="shared" si="25"/>
        <v>2286</v>
      </c>
    </row>
    <row r="47" spans="2:14" x14ac:dyDescent="0.25">
      <c r="B47" s="42" t="s">
        <v>86</v>
      </c>
      <c r="C47" s="3">
        <v>17</v>
      </c>
    </row>
    <row r="48" spans="2:14" x14ac:dyDescent="0.25">
      <c r="B48" s="43" t="s">
        <v>85</v>
      </c>
      <c r="C48" s="3">
        <v>39.200000000000003</v>
      </c>
    </row>
    <row r="49" spans="2:3" x14ac:dyDescent="0.25">
      <c r="B49" s="43" t="s">
        <v>90</v>
      </c>
      <c r="C49" s="3">
        <v>476.2</v>
      </c>
    </row>
    <row r="50" spans="2:3" x14ac:dyDescent="0.25">
      <c r="B50" s="42" t="s">
        <v>87</v>
      </c>
      <c r="C50" s="3">
        <v>21</v>
      </c>
    </row>
    <row r="51" spans="2:3" x14ac:dyDescent="0.25">
      <c r="B51" s="42" t="s">
        <v>88</v>
      </c>
      <c r="C51" s="3">
        <v>14</v>
      </c>
    </row>
    <row r="52" spans="2:3" x14ac:dyDescent="0.25">
      <c r="B52" s="42" t="s">
        <v>89</v>
      </c>
      <c r="C52" s="3">
        <v>75.5</v>
      </c>
    </row>
  </sheetData>
  <mergeCells count="2">
    <mergeCell ref="B1:N1"/>
    <mergeCell ref="P5:Q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abSelected="1" topLeftCell="A31" workbookViewId="0">
      <selection activeCell="R43" sqref="R43"/>
    </sheetView>
  </sheetViews>
  <sheetFormatPr defaultRowHeight="15" x14ac:dyDescent="0.25"/>
  <cols>
    <col min="2" max="2" width="24" customWidth="1"/>
    <col min="3" max="14" width="6.28515625" customWidth="1"/>
    <col min="17" max="17" width="9.140625" customWidth="1"/>
  </cols>
  <sheetData>
    <row r="1" spans="2:17" ht="23.25" x14ac:dyDescent="0.35">
      <c r="B1" s="94" t="s">
        <v>103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6"/>
      <c r="P1" s="56"/>
    </row>
    <row r="2" spans="2:17" ht="15.75" thickBot="1" x14ac:dyDescent="0.3"/>
    <row r="3" spans="2:17" ht="23.25" x14ac:dyDescent="0.25">
      <c r="B3" s="38" t="s">
        <v>9</v>
      </c>
      <c r="C3" s="39" t="s">
        <v>0</v>
      </c>
      <c r="D3" s="40" t="s">
        <v>1</v>
      </c>
      <c r="E3" s="40" t="s">
        <v>2</v>
      </c>
      <c r="F3" s="40" t="s">
        <v>15</v>
      </c>
      <c r="G3" s="40" t="s">
        <v>3</v>
      </c>
      <c r="H3" s="40" t="s">
        <v>4</v>
      </c>
      <c r="I3" s="40" t="s">
        <v>5</v>
      </c>
      <c r="J3" s="40" t="s">
        <v>6</v>
      </c>
      <c r="K3" s="68" t="s">
        <v>10</v>
      </c>
      <c r="L3" s="28" t="s">
        <v>8</v>
      </c>
      <c r="M3" s="40" t="s">
        <v>7</v>
      </c>
      <c r="N3" s="41" t="s">
        <v>11</v>
      </c>
    </row>
    <row r="4" spans="2:17" x14ac:dyDescent="0.25">
      <c r="B4" s="96" t="s">
        <v>94</v>
      </c>
      <c r="C4" s="97"/>
      <c r="D4" s="98"/>
      <c r="E4" s="98"/>
      <c r="F4" s="98"/>
      <c r="G4" s="98"/>
      <c r="H4" s="98"/>
      <c r="I4" s="98">
        <v>1</v>
      </c>
      <c r="J4" s="99"/>
      <c r="K4" s="101">
        <f t="shared" ref="K4" si="0">SUM(C4:J4)</f>
        <v>1</v>
      </c>
      <c r="L4" s="88"/>
      <c r="M4" s="89">
        <f t="shared" ref="M4" si="1">K4+L4</f>
        <v>1</v>
      </c>
      <c r="N4" s="100"/>
      <c r="P4" s="82"/>
      <c r="Q4" s="82"/>
    </row>
    <row r="5" spans="2:17" x14ac:dyDescent="0.25">
      <c r="B5" s="15" t="s">
        <v>102</v>
      </c>
      <c r="C5" s="16"/>
      <c r="D5" s="17"/>
      <c r="E5" s="17"/>
      <c r="F5" s="17">
        <v>1</v>
      </c>
      <c r="G5" s="17"/>
      <c r="H5" s="17"/>
      <c r="I5" s="17"/>
      <c r="J5" s="19"/>
      <c r="K5" s="16">
        <f t="shared" ref="K5:K33" si="2">SUM(C5:J5)</f>
        <v>1</v>
      </c>
      <c r="L5" s="17"/>
      <c r="M5" s="55">
        <f t="shared" ref="M5:M33" si="3">K5+L5</f>
        <v>1</v>
      </c>
      <c r="N5" s="86"/>
      <c r="P5" s="82"/>
      <c r="Q5" s="82"/>
    </row>
    <row r="6" spans="2:17" x14ac:dyDescent="0.25">
      <c r="B6" s="96" t="s">
        <v>19</v>
      </c>
      <c r="C6" s="97"/>
      <c r="D6" s="98"/>
      <c r="E6" s="98"/>
      <c r="F6" s="98"/>
      <c r="G6" s="98"/>
      <c r="H6" s="98"/>
      <c r="I6" s="98">
        <v>4</v>
      </c>
      <c r="J6" s="99"/>
      <c r="K6" s="101">
        <f t="shared" si="2"/>
        <v>4</v>
      </c>
      <c r="L6" s="88"/>
      <c r="M6" s="89">
        <f t="shared" si="3"/>
        <v>4</v>
      </c>
      <c r="N6" s="100"/>
      <c r="P6" s="82" t="s">
        <v>0</v>
      </c>
      <c r="Q6" t="s">
        <v>75</v>
      </c>
    </row>
    <row r="7" spans="2:17" x14ac:dyDescent="0.25">
      <c r="B7" s="15" t="s">
        <v>18</v>
      </c>
      <c r="C7" s="16"/>
      <c r="D7" s="17"/>
      <c r="E7" s="17">
        <v>1</v>
      </c>
      <c r="F7" s="17">
        <v>1</v>
      </c>
      <c r="G7" s="17"/>
      <c r="H7" s="17">
        <v>1</v>
      </c>
      <c r="I7" s="17">
        <v>3</v>
      </c>
      <c r="J7" s="19">
        <v>1</v>
      </c>
      <c r="K7" s="16">
        <f t="shared" si="2"/>
        <v>7</v>
      </c>
      <c r="L7" s="17">
        <v>1</v>
      </c>
      <c r="M7" s="55">
        <f t="shared" si="3"/>
        <v>8</v>
      </c>
      <c r="N7" s="86"/>
      <c r="P7" s="82" t="s">
        <v>1</v>
      </c>
      <c r="Q7" t="s">
        <v>76</v>
      </c>
    </row>
    <row r="8" spans="2:17" x14ac:dyDescent="0.25">
      <c r="B8" s="96" t="s">
        <v>20</v>
      </c>
      <c r="C8" s="97"/>
      <c r="D8" s="98"/>
      <c r="E8" s="98"/>
      <c r="F8" s="98">
        <v>5</v>
      </c>
      <c r="G8" s="98">
        <v>2</v>
      </c>
      <c r="H8" s="98"/>
      <c r="I8" s="98"/>
      <c r="J8" s="99"/>
      <c r="K8" s="101">
        <f t="shared" si="2"/>
        <v>7</v>
      </c>
      <c r="L8" s="88"/>
      <c r="M8" s="89">
        <f t="shared" si="3"/>
        <v>7</v>
      </c>
      <c r="N8" s="100"/>
      <c r="P8" s="82" t="s">
        <v>2</v>
      </c>
      <c r="Q8" t="s">
        <v>77</v>
      </c>
    </row>
    <row r="9" spans="2:17" x14ac:dyDescent="0.25">
      <c r="B9" s="15" t="s">
        <v>21</v>
      </c>
      <c r="C9" s="16"/>
      <c r="D9" s="17">
        <v>17</v>
      </c>
      <c r="E9" s="17"/>
      <c r="F9" s="17">
        <v>22</v>
      </c>
      <c r="G9" s="17"/>
      <c r="H9" s="17">
        <v>7</v>
      </c>
      <c r="I9" s="17">
        <v>53</v>
      </c>
      <c r="J9" s="19">
        <v>8</v>
      </c>
      <c r="K9" s="16">
        <f t="shared" si="2"/>
        <v>107</v>
      </c>
      <c r="L9" s="17">
        <v>28</v>
      </c>
      <c r="M9" s="55">
        <f t="shared" si="3"/>
        <v>135</v>
      </c>
      <c r="N9" s="86"/>
      <c r="P9" s="82" t="s">
        <v>15</v>
      </c>
      <c r="Q9" t="s">
        <v>78</v>
      </c>
    </row>
    <row r="10" spans="2:17" x14ac:dyDescent="0.25">
      <c r="B10" s="96" t="s">
        <v>59</v>
      </c>
      <c r="C10" s="97">
        <v>3</v>
      </c>
      <c r="D10" s="98">
        <v>4</v>
      </c>
      <c r="E10" s="98"/>
      <c r="F10" s="98">
        <v>27</v>
      </c>
      <c r="G10" s="98">
        <v>59</v>
      </c>
      <c r="H10" s="98">
        <v>9</v>
      </c>
      <c r="I10" s="98">
        <v>29</v>
      </c>
      <c r="J10" s="99"/>
      <c r="K10" s="101">
        <f>SUM(C10:J10)</f>
        <v>131</v>
      </c>
      <c r="L10" s="88"/>
      <c r="M10" s="89">
        <f>K10+L10</f>
        <v>131</v>
      </c>
      <c r="N10" s="100"/>
      <c r="P10" s="82" t="s">
        <v>3</v>
      </c>
      <c r="Q10" t="s">
        <v>82</v>
      </c>
    </row>
    <row r="11" spans="2:17" x14ac:dyDescent="0.25">
      <c r="B11" s="15" t="s">
        <v>26</v>
      </c>
      <c r="C11" s="16">
        <v>11</v>
      </c>
      <c r="D11" s="17">
        <v>14</v>
      </c>
      <c r="E11" s="17">
        <v>12</v>
      </c>
      <c r="F11" s="17">
        <v>46</v>
      </c>
      <c r="G11" s="17">
        <v>12</v>
      </c>
      <c r="H11" s="17">
        <v>7</v>
      </c>
      <c r="I11" s="17"/>
      <c r="J11" s="19"/>
      <c r="K11" s="16">
        <f>SUM(C11:J11)</f>
        <v>102</v>
      </c>
      <c r="L11" s="17">
        <v>64</v>
      </c>
      <c r="M11" s="55">
        <f>K11+L11</f>
        <v>166</v>
      </c>
      <c r="N11" s="86"/>
      <c r="P11" s="82" t="s">
        <v>4</v>
      </c>
      <c r="Q11" t="s">
        <v>79</v>
      </c>
    </row>
    <row r="12" spans="2:17" x14ac:dyDescent="0.25">
      <c r="B12" s="96" t="s">
        <v>104</v>
      </c>
      <c r="C12" s="97"/>
      <c r="D12" s="98"/>
      <c r="E12" s="98"/>
      <c r="F12" s="98">
        <v>7</v>
      </c>
      <c r="G12" s="98"/>
      <c r="H12" s="98"/>
      <c r="I12" s="98"/>
      <c r="J12" s="99"/>
      <c r="K12" s="101">
        <f>SUM(C12:J12)</f>
        <v>7</v>
      </c>
      <c r="L12" s="88"/>
      <c r="M12" s="89">
        <f>K12+L12</f>
        <v>7</v>
      </c>
      <c r="N12" s="100"/>
      <c r="P12" s="82" t="s">
        <v>5</v>
      </c>
      <c r="Q12" t="s">
        <v>80</v>
      </c>
    </row>
    <row r="13" spans="2:17" x14ac:dyDescent="0.25">
      <c r="B13" s="15" t="s">
        <v>22</v>
      </c>
      <c r="C13" s="16">
        <v>1</v>
      </c>
      <c r="D13" s="17">
        <v>1</v>
      </c>
      <c r="E13" s="17"/>
      <c r="F13" s="17">
        <v>7</v>
      </c>
      <c r="G13" s="17">
        <v>1</v>
      </c>
      <c r="H13" s="17"/>
      <c r="I13" s="17">
        <v>3</v>
      </c>
      <c r="J13" s="19"/>
      <c r="K13" s="16">
        <f>SUM(C13:J13)</f>
        <v>13</v>
      </c>
      <c r="L13" s="17"/>
      <c r="M13" s="55">
        <f>K13+L13</f>
        <v>13</v>
      </c>
      <c r="N13" s="86"/>
      <c r="P13" s="82" t="s">
        <v>6</v>
      </c>
      <c r="Q13" t="s">
        <v>81</v>
      </c>
    </row>
    <row r="14" spans="2:17" x14ac:dyDescent="0.25">
      <c r="B14" s="96" t="s">
        <v>23</v>
      </c>
      <c r="C14" s="97">
        <v>1</v>
      </c>
      <c r="D14" s="98"/>
      <c r="E14" s="98"/>
      <c r="F14" s="98"/>
      <c r="G14" s="98"/>
      <c r="H14" s="98">
        <v>1</v>
      </c>
      <c r="I14" s="98">
        <v>1</v>
      </c>
      <c r="J14" s="99"/>
      <c r="K14" s="101">
        <f t="shared" ref="K14:K15" si="4">SUM(C14:J14)</f>
        <v>3</v>
      </c>
      <c r="L14" s="88"/>
      <c r="M14" s="89">
        <f t="shared" ref="M14:M15" si="5">K14+L14</f>
        <v>3</v>
      </c>
      <c r="N14" s="100"/>
    </row>
    <row r="15" spans="2:17" x14ac:dyDescent="0.25">
      <c r="B15" s="15" t="s">
        <v>24</v>
      </c>
      <c r="C15" s="16"/>
      <c r="D15" s="17"/>
      <c r="E15" s="17"/>
      <c r="F15" s="17">
        <v>1</v>
      </c>
      <c r="G15" s="17"/>
      <c r="H15" s="17"/>
      <c r="I15" s="17"/>
      <c r="J15" s="19"/>
      <c r="K15" s="16">
        <f t="shared" si="4"/>
        <v>1</v>
      </c>
      <c r="L15" s="17"/>
      <c r="M15" s="55">
        <f t="shared" si="5"/>
        <v>1</v>
      </c>
      <c r="N15" s="86"/>
      <c r="P15" s="82" t="s">
        <v>11</v>
      </c>
      <c r="Q15" t="s">
        <v>91</v>
      </c>
    </row>
    <row r="16" spans="2:17" x14ac:dyDescent="0.25">
      <c r="B16" s="96" t="s">
        <v>96</v>
      </c>
      <c r="C16" s="97"/>
      <c r="D16" s="98"/>
      <c r="E16" s="98"/>
      <c r="F16" s="98">
        <v>1</v>
      </c>
      <c r="G16" s="98"/>
      <c r="H16" s="98"/>
      <c r="I16" s="98"/>
      <c r="J16" s="99"/>
      <c r="K16" s="101">
        <f>SUM(C16:J16)</f>
        <v>1</v>
      </c>
      <c r="L16" s="88"/>
      <c r="M16" s="89">
        <f>K16+L16</f>
        <v>1</v>
      </c>
      <c r="N16" s="100"/>
    </row>
    <row r="17" spans="2:16" x14ac:dyDescent="0.25">
      <c r="B17" s="15" t="s">
        <v>65</v>
      </c>
      <c r="C17" s="16">
        <v>1</v>
      </c>
      <c r="D17" s="17"/>
      <c r="E17" s="17"/>
      <c r="F17" s="17"/>
      <c r="G17" s="17"/>
      <c r="H17" s="17"/>
      <c r="I17" s="17"/>
      <c r="J17" s="19"/>
      <c r="K17" s="16">
        <f>SUM(C17:J17)</f>
        <v>1</v>
      </c>
      <c r="L17" s="17"/>
      <c r="M17" s="55">
        <f>K17+L17</f>
        <v>1</v>
      </c>
      <c r="N17" s="86"/>
      <c r="P17" s="82"/>
    </row>
    <row r="18" spans="2:16" x14ac:dyDescent="0.25">
      <c r="B18" s="96" t="s">
        <v>97</v>
      </c>
      <c r="C18" s="97"/>
      <c r="D18" s="98"/>
      <c r="E18" s="98"/>
      <c r="F18" s="98"/>
      <c r="G18" s="98"/>
      <c r="H18" s="98"/>
      <c r="I18" s="98"/>
      <c r="J18" s="99"/>
      <c r="K18" s="101">
        <f t="shared" ref="K18" si="6">SUM(C18:J18)</f>
        <v>0</v>
      </c>
      <c r="L18" s="88">
        <v>1</v>
      </c>
      <c r="M18" s="89">
        <f t="shared" ref="M18" si="7">K18+L18</f>
        <v>1</v>
      </c>
      <c r="N18" s="100"/>
    </row>
    <row r="19" spans="2:16" x14ac:dyDescent="0.25">
      <c r="B19" s="15" t="s">
        <v>27</v>
      </c>
      <c r="C19" s="16">
        <v>1</v>
      </c>
      <c r="D19" s="17"/>
      <c r="E19" s="17"/>
      <c r="F19" s="17">
        <v>1</v>
      </c>
      <c r="G19" s="17"/>
      <c r="H19" s="17"/>
      <c r="I19" s="17"/>
      <c r="J19" s="19"/>
      <c r="K19" s="16">
        <f t="shared" si="2"/>
        <v>2</v>
      </c>
      <c r="L19" s="17">
        <v>2</v>
      </c>
      <c r="M19" s="55">
        <f t="shared" si="3"/>
        <v>4</v>
      </c>
      <c r="N19" s="86"/>
    </row>
    <row r="20" spans="2:16" x14ac:dyDescent="0.25">
      <c r="B20" s="96" t="s">
        <v>28</v>
      </c>
      <c r="C20" s="97">
        <v>2</v>
      </c>
      <c r="D20" s="98"/>
      <c r="E20" s="98">
        <v>1</v>
      </c>
      <c r="F20" s="98"/>
      <c r="G20" s="98">
        <v>1</v>
      </c>
      <c r="H20" s="98">
        <v>2</v>
      </c>
      <c r="I20" s="98"/>
      <c r="J20" s="99"/>
      <c r="K20" s="101">
        <f t="shared" si="2"/>
        <v>6</v>
      </c>
      <c r="L20" s="88">
        <v>11</v>
      </c>
      <c r="M20" s="89">
        <f t="shared" si="3"/>
        <v>17</v>
      </c>
      <c r="N20" s="100"/>
    </row>
    <row r="21" spans="2:16" x14ac:dyDescent="0.25">
      <c r="B21" s="15" t="s">
        <v>29</v>
      </c>
      <c r="C21" s="16">
        <v>5</v>
      </c>
      <c r="D21" s="17">
        <v>6</v>
      </c>
      <c r="E21" s="17">
        <v>6</v>
      </c>
      <c r="F21" s="17">
        <v>3</v>
      </c>
      <c r="G21" s="17">
        <v>1</v>
      </c>
      <c r="H21" s="17">
        <v>6</v>
      </c>
      <c r="I21" s="17">
        <v>2</v>
      </c>
      <c r="J21" s="19"/>
      <c r="K21" s="16">
        <f t="shared" si="2"/>
        <v>29</v>
      </c>
      <c r="L21" s="17">
        <v>9</v>
      </c>
      <c r="M21" s="55">
        <f t="shared" si="3"/>
        <v>38</v>
      </c>
      <c r="N21" s="86"/>
    </row>
    <row r="22" spans="2:16" x14ac:dyDescent="0.25">
      <c r="B22" s="96" t="s">
        <v>30</v>
      </c>
      <c r="C22" s="97">
        <v>5</v>
      </c>
      <c r="D22" s="98"/>
      <c r="E22" s="98">
        <v>2</v>
      </c>
      <c r="F22" s="98">
        <v>4</v>
      </c>
      <c r="G22" s="98"/>
      <c r="H22" s="98">
        <v>1</v>
      </c>
      <c r="I22" s="98"/>
      <c r="J22" s="99"/>
      <c r="K22" s="101">
        <f t="shared" si="2"/>
        <v>12</v>
      </c>
      <c r="L22" s="88"/>
      <c r="M22" s="89">
        <f t="shared" si="3"/>
        <v>12</v>
      </c>
      <c r="N22" s="100"/>
    </row>
    <row r="23" spans="2:16" x14ac:dyDescent="0.25">
      <c r="B23" s="15" t="s">
        <v>31</v>
      </c>
      <c r="C23" s="16">
        <v>1</v>
      </c>
      <c r="D23" s="17"/>
      <c r="E23" s="17"/>
      <c r="F23" s="17">
        <v>1</v>
      </c>
      <c r="G23" s="17"/>
      <c r="H23" s="17"/>
      <c r="I23" s="17"/>
      <c r="J23" s="19"/>
      <c r="K23" s="16">
        <f t="shared" si="2"/>
        <v>2</v>
      </c>
      <c r="L23" s="17"/>
      <c r="M23" s="55">
        <f t="shared" si="3"/>
        <v>2</v>
      </c>
      <c r="N23" s="86"/>
    </row>
    <row r="24" spans="2:16" x14ac:dyDescent="0.25">
      <c r="B24" s="96" t="s">
        <v>32</v>
      </c>
      <c r="C24" s="97">
        <v>21</v>
      </c>
      <c r="D24" s="98">
        <v>27</v>
      </c>
      <c r="E24" s="98">
        <v>55</v>
      </c>
      <c r="F24" s="98">
        <v>22</v>
      </c>
      <c r="G24" s="98">
        <v>9</v>
      </c>
      <c r="H24" s="98">
        <v>19</v>
      </c>
      <c r="I24" s="98">
        <v>14</v>
      </c>
      <c r="J24" s="99">
        <v>1</v>
      </c>
      <c r="K24" s="101">
        <f t="shared" si="2"/>
        <v>168</v>
      </c>
      <c r="L24" s="88">
        <v>69</v>
      </c>
      <c r="M24" s="89">
        <f t="shared" si="3"/>
        <v>237</v>
      </c>
      <c r="N24" s="100"/>
    </row>
    <row r="25" spans="2:16" x14ac:dyDescent="0.25">
      <c r="B25" s="15" t="s">
        <v>33</v>
      </c>
      <c r="C25" s="16">
        <v>4</v>
      </c>
      <c r="D25" s="17">
        <v>19</v>
      </c>
      <c r="E25" s="17">
        <v>47</v>
      </c>
      <c r="F25" s="17">
        <v>32</v>
      </c>
      <c r="G25" s="17">
        <v>2</v>
      </c>
      <c r="H25" s="17">
        <v>26</v>
      </c>
      <c r="I25" s="17">
        <v>2</v>
      </c>
      <c r="J25" s="19">
        <v>8</v>
      </c>
      <c r="K25" s="16">
        <f t="shared" si="2"/>
        <v>140</v>
      </c>
      <c r="L25" s="17">
        <v>24</v>
      </c>
      <c r="M25" s="55">
        <f t="shared" si="3"/>
        <v>164</v>
      </c>
      <c r="N25" s="86"/>
    </row>
    <row r="26" spans="2:16" x14ac:dyDescent="0.25">
      <c r="B26" s="96" t="s">
        <v>34</v>
      </c>
      <c r="C26" s="97">
        <v>25</v>
      </c>
      <c r="D26" s="98">
        <v>4</v>
      </c>
      <c r="E26" s="98">
        <v>5</v>
      </c>
      <c r="F26" s="98">
        <v>14</v>
      </c>
      <c r="G26" s="98">
        <v>100</v>
      </c>
      <c r="H26" s="98">
        <v>18</v>
      </c>
      <c r="I26" s="98">
        <v>35</v>
      </c>
      <c r="J26" s="99">
        <v>1</v>
      </c>
      <c r="K26" s="101">
        <f t="shared" si="2"/>
        <v>202</v>
      </c>
      <c r="L26" s="88">
        <v>3</v>
      </c>
      <c r="M26" s="89">
        <f t="shared" si="3"/>
        <v>205</v>
      </c>
      <c r="N26" s="100"/>
    </row>
    <row r="27" spans="2:16" x14ac:dyDescent="0.25">
      <c r="B27" s="15" t="s">
        <v>95</v>
      </c>
      <c r="C27" s="16"/>
      <c r="D27" s="17"/>
      <c r="E27" s="17"/>
      <c r="F27" s="17">
        <v>16</v>
      </c>
      <c r="G27" s="17"/>
      <c r="H27" s="17"/>
      <c r="I27" s="17"/>
      <c r="J27" s="19"/>
      <c r="K27" s="16">
        <f t="shared" si="2"/>
        <v>16</v>
      </c>
      <c r="L27" s="17"/>
      <c r="M27" s="55">
        <f t="shared" si="3"/>
        <v>16</v>
      </c>
      <c r="N27" s="86"/>
    </row>
    <row r="28" spans="2:16" x14ac:dyDescent="0.25">
      <c r="B28" s="96" t="s">
        <v>35</v>
      </c>
      <c r="C28" s="97">
        <v>64</v>
      </c>
      <c r="D28" s="98">
        <v>18</v>
      </c>
      <c r="E28" s="98">
        <v>29</v>
      </c>
      <c r="F28" s="98">
        <v>59</v>
      </c>
      <c r="G28" s="98">
        <v>11</v>
      </c>
      <c r="H28" s="98">
        <v>77</v>
      </c>
      <c r="I28" s="98">
        <v>18</v>
      </c>
      <c r="J28" s="99">
        <v>7</v>
      </c>
      <c r="K28" s="101">
        <f t="shared" si="2"/>
        <v>283</v>
      </c>
      <c r="L28" s="88">
        <v>68</v>
      </c>
      <c r="M28" s="89">
        <f t="shared" si="3"/>
        <v>351</v>
      </c>
      <c r="N28" s="100"/>
    </row>
    <row r="29" spans="2:16" x14ac:dyDescent="0.25">
      <c r="B29" s="15" t="s">
        <v>66</v>
      </c>
      <c r="C29" s="16">
        <v>18</v>
      </c>
      <c r="D29" s="17"/>
      <c r="E29" s="17"/>
      <c r="F29" s="17"/>
      <c r="G29" s="17"/>
      <c r="H29" s="17"/>
      <c r="I29" s="17"/>
      <c r="J29" s="19"/>
      <c r="K29" s="16">
        <f>SUM(C29:J29)</f>
        <v>18</v>
      </c>
      <c r="L29" s="17"/>
      <c r="M29" s="55">
        <f>K29+L29</f>
        <v>18</v>
      </c>
      <c r="N29" s="86"/>
    </row>
    <row r="30" spans="2:16" x14ac:dyDescent="0.25">
      <c r="B30" s="96" t="s">
        <v>36</v>
      </c>
      <c r="C30" s="97">
        <v>14</v>
      </c>
      <c r="D30" s="98">
        <v>2</v>
      </c>
      <c r="E30" s="98">
        <v>1</v>
      </c>
      <c r="F30" s="98">
        <v>3</v>
      </c>
      <c r="G30" s="98">
        <v>9</v>
      </c>
      <c r="H30" s="98">
        <v>8</v>
      </c>
      <c r="I30" s="98">
        <v>1</v>
      </c>
      <c r="J30" s="99">
        <v>2</v>
      </c>
      <c r="K30" s="101">
        <f t="shared" si="2"/>
        <v>40</v>
      </c>
      <c r="L30" s="88">
        <v>3</v>
      </c>
      <c r="M30" s="89">
        <f t="shared" si="3"/>
        <v>43</v>
      </c>
      <c r="N30" s="100"/>
    </row>
    <row r="31" spans="2:16" x14ac:dyDescent="0.25">
      <c r="B31" s="15" t="s">
        <v>37</v>
      </c>
      <c r="C31" s="16">
        <v>4</v>
      </c>
      <c r="D31" s="17">
        <v>1</v>
      </c>
      <c r="E31" s="17">
        <v>1</v>
      </c>
      <c r="F31" s="17">
        <v>4</v>
      </c>
      <c r="G31" s="17"/>
      <c r="H31" s="17">
        <v>12</v>
      </c>
      <c r="I31" s="17">
        <v>2</v>
      </c>
      <c r="J31" s="19"/>
      <c r="K31" s="16">
        <f t="shared" si="2"/>
        <v>24</v>
      </c>
      <c r="L31" s="17">
        <v>7</v>
      </c>
      <c r="M31" s="55">
        <f t="shared" si="3"/>
        <v>31</v>
      </c>
      <c r="N31" s="86"/>
    </row>
    <row r="32" spans="2:16" x14ac:dyDescent="0.25">
      <c r="B32" s="96" t="s">
        <v>38</v>
      </c>
      <c r="C32" s="97">
        <v>3</v>
      </c>
      <c r="D32" s="98"/>
      <c r="E32" s="98"/>
      <c r="F32" s="98">
        <v>9</v>
      </c>
      <c r="G32" s="98"/>
      <c r="H32" s="98"/>
      <c r="I32" s="98"/>
      <c r="J32" s="99"/>
      <c r="K32" s="101">
        <f t="shared" si="2"/>
        <v>12</v>
      </c>
      <c r="L32" s="88"/>
      <c r="M32" s="89">
        <f t="shared" si="3"/>
        <v>12</v>
      </c>
      <c r="N32" s="100"/>
    </row>
    <row r="33" spans="2:14" x14ac:dyDescent="0.25">
      <c r="B33" s="15" t="s">
        <v>39</v>
      </c>
      <c r="C33" s="16">
        <v>10</v>
      </c>
      <c r="D33" s="17">
        <v>22</v>
      </c>
      <c r="E33" s="17">
        <v>8</v>
      </c>
      <c r="F33" s="17">
        <v>93</v>
      </c>
      <c r="G33" s="17">
        <v>39</v>
      </c>
      <c r="H33" s="17">
        <v>41</v>
      </c>
      <c r="I33" s="17">
        <v>40</v>
      </c>
      <c r="J33" s="19">
        <v>22</v>
      </c>
      <c r="K33" s="16">
        <f t="shared" si="2"/>
        <v>275</v>
      </c>
      <c r="L33" s="17">
        <v>36</v>
      </c>
      <c r="M33" s="55">
        <f t="shared" si="3"/>
        <v>311</v>
      </c>
      <c r="N33" s="86"/>
    </row>
    <row r="34" spans="2:14" x14ac:dyDescent="0.25">
      <c r="B34" s="96" t="s">
        <v>51</v>
      </c>
      <c r="C34" s="97">
        <v>7</v>
      </c>
      <c r="D34" s="98"/>
      <c r="E34" s="98"/>
      <c r="F34" s="98">
        <v>5</v>
      </c>
      <c r="G34" s="98"/>
      <c r="H34" s="98">
        <v>25</v>
      </c>
      <c r="I34" s="98">
        <v>3</v>
      </c>
      <c r="J34" s="99">
        <v>30</v>
      </c>
      <c r="K34" s="101">
        <f>SUM(C34:J34)</f>
        <v>70</v>
      </c>
      <c r="L34" s="88"/>
      <c r="M34" s="89">
        <f>K34+L34</f>
        <v>70</v>
      </c>
      <c r="N34" s="100"/>
    </row>
    <row r="35" spans="2:14" x14ac:dyDescent="0.25">
      <c r="B35" s="15" t="s">
        <v>46</v>
      </c>
      <c r="C35" s="16">
        <v>10</v>
      </c>
      <c r="D35" s="17"/>
      <c r="E35" s="17">
        <v>4</v>
      </c>
      <c r="F35" s="17"/>
      <c r="G35" s="17">
        <v>8</v>
      </c>
      <c r="H35" s="17">
        <v>3</v>
      </c>
      <c r="I35" s="17"/>
      <c r="J35" s="19"/>
      <c r="K35" s="16">
        <f>SUM(C35:J35)</f>
        <v>25</v>
      </c>
      <c r="L35" s="17"/>
      <c r="M35" s="55">
        <f>K35+L35</f>
        <v>25</v>
      </c>
      <c r="N35" s="86"/>
    </row>
    <row r="36" spans="2:14" x14ac:dyDescent="0.25">
      <c r="B36" s="96" t="s">
        <v>47</v>
      </c>
      <c r="C36" s="97"/>
      <c r="D36" s="98"/>
      <c r="E36" s="98"/>
      <c r="F36" s="98"/>
      <c r="G36" s="98"/>
      <c r="H36" s="98"/>
      <c r="I36" s="98"/>
      <c r="J36" s="99">
        <v>12</v>
      </c>
      <c r="K36" s="101">
        <f>SUM(C36:J36)</f>
        <v>12</v>
      </c>
      <c r="L36" s="88"/>
      <c r="M36" s="89">
        <f>K36+L36</f>
        <v>12</v>
      </c>
      <c r="N36" s="100"/>
    </row>
    <row r="37" spans="2:14" x14ac:dyDescent="0.25">
      <c r="B37" s="15" t="s">
        <v>71</v>
      </c>
      <c r="C37" s="16">
        <v>2</v>
      </c>
      <c r="D37" s="17"/>
      <c r="E37" s="17"/>
      <c r="F37" s="17">
        <v>7</v>
      </c>
      <c r="G37" s="17"/>
      <c r="H37" s="17"/>
      <c r="I37" s="17"/>
      <c r="J37" s="19"/>
      <c r="K37" s="16">
        <f>SUM(C37:J37)</f>
        <v>9</v>
      </c>
      <c r="L37" s="17"/>
      <c r="M37" s="55">
        <f>K37+L37</f>
        <v>9</v>
      </c>
      <c r="N37" s="86"/>
    </row>
    <row r="38" spans="2:14" x14ac:dyDescent="0.25">
      <c r="B38" s="96" t="s">
        <v>72</v>
      </c>
      <c r="C38" s="97">
        <v>12</v>
      </c>
      <c r="D38" s="98"/>
      <c r="E38" s="98"/>
      <c r="F38" s="98"/>
      <c r="G38" s="98"/>
      <c r="H38" s="98"/>
      <c r="I38" s="98"/>
      <c r="J38" s="99"/>
      <c r="K38" s="101">
        <f t="shared" ref="K38:K39" si="8">SUM(C38:J38)</f>
        <v>12</v>
      </c>
      <c r="L38" s="88"/>
      <c r="M38" s="89">
        <f t="shared" ref="M38:M39" si="9">K38+L38</f>
        <v>12</v>
      </c>
      <c r="N38" s="100"/>
    </row>
    <row r="39" spans="2:14" x14ac:dyDescent="0.25">
      <c r="B39" s="15" t="s">
        <v>48</v>
      </c>
      <c r="C39" s="16">
        <v>2</v>
      </c>
      <c r="D39" s="17"/>
      <c r="E39" s="17"/>
      <c r="F39" s="17"/>
      <c r="G39" s="17"/>
      <c r="H39" s="17">
        <v>1</v>
      </c>
      <c r="I39" s="17"/>
      <c r="J39" s="19"/>
      <c r="K39" s="16">
        <f t="shared" si="8"/>
        <v>3</v>
      </c>
      <c r="L39" s="17"/>
      <c r="M39" s="55">
        <f t="shared" si="9"/>
        <v>3</v>
      </c>
      <c r="N39" s="86"/>
    </row>
    <row r="40" spans="2:14" x14ac:dyDescent="0.25">
      <c r="B40" s="96" t="s">
        <v>49</v>
      </c>
      <c r="C40" s="97">
        <v>18</v>
      </c>
      <c r="D40" s="98">
        <v>20</v>
      </c>
      <c r="E40" s="98">
        <v>53</v>
      </c>
      <c r="F40" s="98">
        <v>20</v>
      </c>
      <c r="G40" s="98">
        <v>8</v>
      </c>
      <c r="H40" s="98">
        <v>76</v>
      </c>
      <c r="I40" s="98">
        <v>12</v>
      </c>
      <c r="J40" s="99"/>
      <c r="K40" s="101">
        <f>SUM(C40:J40)</f>
        <v>207</v>
      </c>
      <c r="L40" s="88">
        <v>27</v>
      </c>
      <c r="M40" s="89">
        <f>K40+L40</f>
        <v>234</v>
      </c>
      <c r="N40" s="100"/>
    </row>
    <row r="41" spans="2:14" x14ac:dyDescent="0.25">
      <c r="B41" s="15" t="s">
        <v>105</v>
      </c>
      <c r="C41" s="16"/>
      <c r="D41" s="17"/>
      <c r="E41" s="17"/>
      <c r="F41" s="17">
        <v>1</v>
      </c>
      <c r="G41" s="17"/>
      <c r="H41" s="17"/>
      <c r="I41" s="17"/>
      <c r="J41" s="19"/>
      <c r="K41" s="16">
        <f t="shared" ref="K41:K48" si="10">SUM(C41:J41)</f>
        <v>1</v>
      </c>
      <c r="L41" s="17"/>
      <c r="M41" s="55">
        <f t="shared" ref="M41:M48" si="11">K41+L41</f>
        <v>1</v>
      </c>
      <c r="N41" s="86"/>
    </row>
    <row r="42" spans="2:14" x14ac:dyDescent="0.25">
      <c r="B42" s="96" t="s">
        <v>41</v>
      </c>
      <c r="C42" s="97">
        <v>43</v>
      </c>
      <c r="D42" s="98"/>
      <c r="E42" s="98"/>
      <c r="F42" s="98">
        <v>70</v>
      </c>
      <c r="G42" s="98"/>
      <c r="H42" s="98"/>
      <c r="I42" s="98"/>
      <c r="J42" s="99">
        <v>3</v>
      </c>
      <c r="K42" s="101">
        <f t="shared" si="10"/>
        <v>116</v>
      </c>
      <c r="L42" s="88"/>
      <c r="M42" s="89">
        <f t="shared" si="11"/>
        <v>116</v>
      </c>
      <c r="N42" s="100"/>
    </row>
    <row r="43" spans="2:14" x14ac:dyDescent="0.25">
      <c r="B43" s="15" t="s">
        <v>92</v>
      </c>
      <c r="C43" s="16">
        <v>1</v>
      </c>
      <c r="D43" s="17">
        <v>2</v>
      </c>
      <c r="E43" s="17">
        <v>4</v>
      </c>
      <c r="F43" s="17"/>
      <c r="G43" s="17"/>
      <c r="H43" s="17"/>
      <c r="I43" s="17"/>
      <c r="J43" s="19"/>
      <c r="K43" s="16">
        <f t="shared" si="10"/>
        <v>7</v>
      </c>
      <c r="L43" s="17">
        <v>8</v>
      </c>
      <c r="M43" s="55">
        <f t="shared" si="11"/>
        <v>15</v>
      </c>
      <c r="N43" s="86"/>
    </row>
    <row r="44" spans="2:14" x14ac:dyDescent="0.25">
      <c r="B44" s="96" t="s">
        <v>43</v>
      </c>
      <c r="C44" s="97">
        <v>1</v>
      </c>
      <c r="D44" s="98"/>
      <c r="E44" s="98">
        <v>1</v>
      </c>
      <c r="F44" s="98"/>
      <c r="G44" s="98">
        <v>3</v>
      </c>
      <c r="H44" s="98"/>
      <c r="I44" s="98"/>
      <c r="J44" s="99"/>
      <c r="K44" s="101">
        <f t="shared" si="10"/>
        <v>5</v>
      </c>
      <c r="L44" s="88">
        <v>9</v>
      </c>
      <c r="M44" s="89">
        <f t="shared" si="11"/>
        <v>14</v>
      </c>
      <c r="N44" s="100"/>
    </row>
    <row r="45" spans="2:14" x14ac:dyDescent="0.25">
      <c r="B45" s="15" t="s">
        <v>69</v>
      </c>
      <c r="C45" s="16"/>
      <c r="D45" s="17"/>
      <c r="E45" s="17"/>
      <c r="F45" s="17"/>
      <c r="G45" s="17"/>
      <c r="H45" s="17"/>
      <c r="I45" s="17"/>
      <c r="J45" s="19"/>
      <c r="K45" s="16">
        <f t="shared" ref="K45" si="12">SUM(C45:J45)</f>
        <v>0</v>
      </c>
      <c r="L45" s="17"/>
      <c r="M45" s="55">
        <f t="shared" ref="M45" si="13">K45+L45</f>
        <v>0</v>
      </c>
      <c r="N45" s="86" t="s">
        <v>74</v>
      </c>
    </row>
    <row r="46" spans="2:14" x14ac:dyDescent="0.25">
      <c r="B46" s="96" t="s">
        <v>106</v>
      </c>
      <c r="C46" s="97">
        <v>1</v>
      </c>
      <c r="D46" s="98"/>
      <c r="E46" s="98"/>
      <c r="F46" s="98"/>
      <c r="G46" s="98"/>
      <c r="H46" s="98"/>
      <c r="I46" s="98"/>
      <c r="J46" s="99"/>
      <c r="K46" s="101">
        <f t="shared" si="10"/>
        <v>1</v>
      </c>
      <c r="L46" s="88"/>
      <c r="M46" s="89">
        <f t="shared" si="11"/>
        <v>1</v>
      </c>
      <c r="N46" s="100"/>
    </row>
    <row r="47" spans="2:14" x14ac:dyDescent="0.25">
      <c r="B47" s="15" t="s">
        <v>68</v>
      </c>
      <c r="C47" s="16"/>
      <c r="D47" s="17">
        <v>1</v>
      </c>
      <c r="E47" s="17"/>
      <c r="F47" s="17"/>
      <c r="G47" s="17"/>
      <c r="H47" s="17"/>
      <c r="I47" s="17"/>
      <c r="J47" s="19"/>
      <c r="K47" s="16">
        <f t="shared" si="10"/>
        <v>1</v>
      </c>
      <c r="L47" s="17"/>
      <c r="M47" s="55">
        <f t="shared" si="11"/>
        <v>1</v>
      </c>
      <c r="N47" s="86"/>
    </row>
    <row r="48" spans="2:14" ht="15.75" thickBot="1" x14ac:dyDescent="0.3">
      <c r="B48" s="96" t="s">
        <v>45</v>
      </c>
      <c r="C48" s="97"/>
      <c r="D48" s="98"/>
      <c r="E48" s="98"/>
      <c r="F48" s="98"/>
      <c r="G48" s="98"/>
      <c r="H48" s="98"/>
      <c r="I48" s="98"/>
      <c r="J48" s="99"/>
      <c r="K48" s="101">
        <f t="shared" si="10"/>
        <v>0</v>
      </c>
      <c r="L48" s="88">
        <v>2</v>
      </c>
      <c r="M48" s="89">
        <f t="shared" si="11"/>
        <v>2</v>
      </c>
      <c r="N48" s="100"/>
    </row>
    <row r="49" spans="2:14" x14ac:dyDescent="0.25">
      <c r="B49" s="83" t="s">
        <v>12</v>
      </c>
      <c r="C49" s="84">
        <f>COUNTIF(C4:C48,"&gt;0")</f>
        <v>29</v>
      </c>
      <c r="D49" s="84">
        <f>COUNTIF(D4:D48,"&gt;0")</f>
        <v>15</v>
      </c>
      <c r="E49" s="84">
        <f>COUNTIF(E4:E48,"&gt;0")</f>
        <v>16</v>
      </c>
      <c r="F49" s="84">
        <f>COUNTIF(F4:F48,"&gt;0")</f>
        <v>28</v>
      </c>
      <c r="G49" s="84">
        <f>COUNTIF(G4:G48,"&gt;0")</f>
        <v>15</v>
      </c>
      <c r="H49" s="84">
        <f>COUNTIF(H4:H48,"&gt;0")</f>
        <v>19</v>
      </c>
      <c r="I49" s="84">
        <f>COUNTIF(I4:I48,"&gt;0")</f>
        <v>17</v>
      </c>
      <c r="J49" s="84">
        <f>COUNTIF(J4:J48,"&gt;0")</f>
        <v>11</v>
      </c>
      <c r="K49" s="84">
        <f>COUNTIF(K4:K48,"&gt;0")</f>
        <v>42</v>
      </c>
      <c r="L49" s="84">
        <f>COUNTIF(L4:L48,"&gt;0")</f>
        <v>18</v>
      </c>
      <c r="M49" s="84">
        <f>COUNTIF(M4:M48,"&gt;0")</f>
        <v>44</v>
      </c>
      <c r="N49" s="85"/>
    </row>
    <row r="50" spans="2:14" ht="15.75" thickBot="1" x14ac:dyDescent="0.3">
      <c r="B50" s="14" t="s">
        <v>13</v>
      </c>
      <c r="C50" s="11">
        <f>SUM(C4:C48)</f>
        <v>291</v>
      </c>
      <c r="D50" s="11">
        <f>SUM(D4:D48)</f>
        <v>158</v>
      </c>
      <c r="E50" s="11">
        <f>SUM(E4:E48)</f>
        <v>230</v>
      </c>
      <c r="F50" s="11">
        <f>SUM(F4:F48)</f>
        <v>482</v>
      </c>
      <c r="G50" s="11">
        <f>SUM(G4:G48)</f>
        <v>265</v>
      </c>
      <c r="H50" s="11">
        <f>SUM(H4:H48)</f>
        <v>340</v>
      </c>
      <c r="I50" s="11">
        <f>SUM(I4:I48)</f>
        <v>223</v>
      </c>
      <c r="J50" s="11">
        <f>SUM(J4:J48)</f>
        <v>95</v>
      </c>
      <c r="K50" s="11">
        <f>SUM(K4:K48)</f>
        <v>2084</v>
      </c>
      <c r="L50" s="11">
        <f>SUM(L4:L48)</f>
        <v>372</v>
      </c>
      <c r="M50" s="90">
        <f>SUM(M4:M48)</f>
        <v>2456</v>
      </c>
      <c r="N50" s="102"/>
    </row>
    <row r="52" spans="2:14" x14ac:dyDescent="0.25">
      <c r="B52" s="42" t="s">
        <v>86</v>
      </c>
      <c r="C52" s="3">
        <v>22</v>
      </c>
    </row>
    <row r="53" spans="2:14" x14ac:dyDescent="0.25">
      <c r="B53" s="43" t="s">
        <v>85</v>
      </c>
      <c r="C53" s="3">
        <v>55.9</v>
      </c>
    </row>
    <row r="54" spans="2:14" x14ac:dyDescent="0.25">
      <c r="B54" s="43" t="s">
        <v>90</v>
      </c>
      <c r="C54" s="3">
        <v>546.29999999999995</v>
      </c>
    </row>
    <row r="55" spans="2:14" x14ac:dyDescent="0.25">
      <c r="B55" s="42" t="s">
        <v>87</v>
      </c>
      <c r="C55" s="3">
        <v>16</v>
      </c>
    </row>
    <row r="56" spans="2:14" x14ac:dyDescent="0.25">
      <c r="B56" s="42" t="s">
        <v>89</v>
      </c>
      <c r="C56" s="3">
        <v>68.25</v>
      </c>
    </row>
  </sheetData>
  <mergeCells count="1">
    <mergeCell ref="B1:N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</dc:creator>
  <cp:lastModifiedBy>Carter</cp:lastModifiedBy>
  <cp:lastPrinted>2017-02-01T16:19:04Z</cp:lastPrinted>
  <dcterms:created xsi:type="dcterms:W3CDTF">2016-12-29T21:17:46Z</dcterms:created>
  <dcterms:modified xsi:type="dcterms:W3CDTF">2020-01-06T15:24:26Z</dcterms:modified>
  <cp:contentStatus/>
</cp:coreProperties>
</file>