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ter\Documents\Carter\CBC\Counts\"/>
    </mc:Choice>
  </mc:AlternateContent>
  <bookViews>
    <workbookView xWindow="0" yWindow="0" windowWidth="9990" windowHeight="3165"/>
  </bookViews>
  <sheets>
    <sheet name="Total" sheetId="2" r:id="rId1"/>
    <sheet name="2016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9" i="2"/>
  <c r="F40" i="2"/>
  <c r="F41" i="2"/>
  <c r="E38" i="2"/>
  <c r="E39" i="2"/>
  <c r="E40" i="2"/>
  <c r="E41" i="2"/>
  <c r="D38" i="2"/>
  <c r="C41" i="2"/>
  <c r="C40" i="2"/>
  <c r="C39" i="2"/>
  <c r="C38" i="2"/>
  <c r="D4" i="2"/>
  <c r="E4" i="2"/>
  <c r="F4" i="2"/>
  <c r="G4" i="2"/>
  <c r="H4" i="2" s="1"/>
  <c r="I4" i="2"/>
  <c r="D5" i="2"/>
  <c r="E5" i="2"/>
  <c r="F5" i="2"/>
  <c r="G5" i="2"/>
  <c r="H5" i="2" s="1"/>
  <c r="I5" i="2"/>
  <c r="D6" i="2"/>
  <c r="E6" i="2"/>
  <c r="F6" i="2"/>
  <c r="G6" i="2"/>
  <c r="H6" i="2" s="1"/>
  <c r="I6" i="2"/>
  <c r="D7" i="2"/>
  <c r="E7" i="2"/>
  <c r="F7" i="2"/>
  <c r="G7" i="2"/>
  <c r="H7" i="2" s="1"/>
  <c r="I7" i="2"/>
  <c r="D8" i="2"/>
  <c r="E8" i="2"/>
  <c r="F8" i="2"/>
  <c r="G8" i="2"/>
  <c r="H8" i="2" s="1"/>
  <c r="I8" i="2"/>
  <c r="D9" i="2"/>
  <c r="E9" i="2"/>
  <c r="F9" i="2"/>
  <c r="G9" i="2"/>
  <c r="H9" i="2" s="1"/>
  <c r="I9" i="2"/>
  <c r="D10" i="2"/>
  <c r="E10" i="2"/>
  <c r="F10" i="2"/>
  <c r="G10" i="2"/>
  <c r="H10" i="2" s="1"/>
  <c r="I10" i="2"/>
  <c r="D11" i="2"/>
  <c r="E11" i="2"/>
  <c r="F11" i="2"/>
  <c r="G11" i="2"/>
  <c r="H11" i="2" s="1"/>
  <c r="I11" i="2"/>
  <c r="D12" i="2"/>
  <c r="E12" i="2"/>
  <c r="F12" i="2"/>
  <c r="G12" i="2"/>
  <c r="H12" i="2" s="1"/>
  <c r="I12" i="2"/>
  <c r="D13" i="2"/>
  <c r="E13" i="2"/>
  <c r="F13" i="2"/>
  <c r="G13" i="2"/>
  <c r="H13" i="2" s="1"/>
  <c r="I13" i="2"/>
  <c r="D14" i="2"/>
  <c r="E14" i="2"/>
  <c r="F14" i="2"/>
  <c r="G14" i="2"/>
  <c r="H14" i="2" s="1"/>
  <c r="I14" i="2"/>
  <c r="D15" i="2"/>
  <c r="E15" i="2"/>
  <c r="F15" i="2"/>
  <c r="G15" i="2"/>
  <c r="H15" i="2" s="1"/>
  <c r="I15" i="2"/>
  <c r="D16" i="2"/>
  <c r="E16" i="2"/>
  <c r="F16" i="2"/>
  <c r="G16" i="2"/>
  <c r="H16" i="2" s="1"/>
  <c r="I16" i="2"/>
  <c r="D17" i="2"/>
  <c r="F17" i="2"/>
  <c r="G17" i="2"/>
  <c r="H17" i="2" s="1"/>
  <c r="I17" i="2"/>
  <c r="D18" i="2"/>
  <c r="E18" i="2"/>
  <c r="F18" i="2"/>
  <c r="G18" i="2"/>
  <c r="H18" i="2" s="1"/>
  <c r="I18" i="2"/>
  <c r="D19" i="2"/>
  <c r="E19" i="2"/>
  <c r="F19" i="2"/>
  <c r="G19" i="2"/>
  <c r="H19" i="2" s="1"/>
  <c r="I19" i="2"/>
  <c r="D20" i="2"/>
  <c r="E20" i="2"/>
  <c r="F20" i="2"/>
  <c r="G20" i="2"/>
  <c r="H20" i="2" s="1"/>
  <c r="I20" i="2"/>
  <c r="D21" i="2"/>
  <c r="E21" i="2"/>
  <c r="F21" i="2"/>
  <c r="G21" i="2"/>
  <c r="H21" i="2" s="1"/>
  <c r="I21" i="2"/>
  <c r="D22" i="2"/>
  <c r="E22" i="2"/>
  <c r="F22" i="2"/>
  <c r="G22" i="2"/>
  <c r="H22" i="2" s="1"/>
  <c r="I22" i="2"/>
  <c r="D23" i="2"/>
  <c r="E23" i="2"/>
  <c r="F23" i="2"/>
  <c r="G23" i="2"/>
  <c r="H23" i="2" s="1"/>
  <c r="I23" i="2"/>
  <c r="D24" i="2"/>
  <c r="E24" i="2"/>
  <c r="F24" i="2"/>
  <c r="G24" i="2"/>
  <c r="H24" i="2" s="1"/>
  <c r="I24" i="2"/>
  <c r="D25" i="2"/>
  <c r="E25" i="2"/>
  <c r="F25" i="2"/>
  <c r="G25" i="2"/>
  <c r="H25" i="2" s="1"/>
  <c r="I25" i="2"/>
  <c r="D26" i="2"/>
  <c r="E26" i="2"/>
  <c r="F26" i="2"/>
  <c r="G26" i="2"/>
  <c r="H26" i="2" s="1"/>
  <c r="I26" i="2"/>
  <c r="D27" i="2"/>
  <c r="E27" i="2"/>
  <c r="F27" i="2"/>
  <c r="G27" i="2"/>
  <c r="H27" i="2" s="1"/>
  <c r="I27" i="2"/>
  <c r="D28" i="2"/>
  <c r="E28" i="2"/>
  <c r="F28" i="2"/>
  <c r="G28" i="2"/>
  <c r="H28" i="2" s="1"/>
  <c r="I28" i="2"/>
  <c r="D29" i="2"/>
  <c r="E29" i="2"/>
  <c r="F29" i="2"/>
  <c r="G29" i="2"/>
  <c r="H29" i="2" s="1"/>
  <c r="I29" i="2"/>
  <c r="D30" i="2"/>
  <c r="E30" i="2"/>
  <c r="F30" i="2"/>
  <c r="G30" i="2"/>
  <c r="H30" i="2" s="1"/>
  <c r="I30" i="2"/>
  <c r="D31" i="2"/>
  <c r="E31" i="2"/>
  <c r="F31" i="2"/>
  <c r="G31" i="2"/>
  <c r="H31" i="2" s="1"/>
  <c r="I31" i="2"/>
  <c r="D32" i="2"/>
  <c r="E32" i="2"/>
  <c r="F32" i="2"/>
  <c r="G32" i="2"/>
  <c r="H32" i="2" s="1"/>
  <c r="I32" i="2"/>
  <c r="D33" i="2"/>
  <c r="E33" i="2"/>
  <c r="F33" i="2"/>
  <c r="G33" i="2"/>
  <c r="H33" i="2" s="1"/>
  <c r="I33" i="2"/>
  <c r="D34" i="2"/>
  <c r="E34" i="2"/>
  <c r="F34" i="2"/>
  <c r="G34" i="2"/>
  <c r="H34" i="2" s="1"/>
  <c r="I34" i="2"/>
  <c r="D35" i="2"/>
  <c r="E35" i="2"/>
  <c r="F35" i="2"/>
  <c r="G35" i="2"/>
  <c r="H35" i="2" s="1"/>
  <c r="I35" i="2"/>
  <c r="D36" i="2"/>
  <c r="E36" i="2"/>
  <c r="F36" i="2"/>
  <c r="G36" i="2"/>
  <c r="H36" i="2" s="1"/>
  <c r="I36" i="2"/>
  <c r="D37" i="2"/>
  <c r="E37" i="2"/>
  <c r="F37" i="2"/>
  <c r="G37" i="2"/>
  <c r="H37" i="2" s="1"/>
  <c r="I37" i="2"/>
  <c r="I3" i="2"/>
  <c r="H3" i="2"/>
  <c r="G3" i="2"/>
  <c r="F3" i="2"/>
  <c r="E3" i="2"/>
  <c r="D3" i="2"/>
  <c r="L40" i="1" l="1"/>
  <c r="I40" i="1"/>
  <c r="K26" i="1"/>
  <c r="M26" i="1" s="1"/>
  <c r="M5" i="1"/>
  <c r="M6" i="1"/>
  <c r="M7" i="1"/>
  <c r="M9" i="1"/>
  <c r="M10" i="1"/>
  <c r="M11" i="1"/>
  <c r="M13" i="1"/>
  <c r="M14" i="1"/>
  <c r="M15" i="1"/>
  <c r="M17" i="1"/>
  <c r="M18" i="1"/>
  <c r="M19" i="1"/>
  <c r="M23" i="1"/>
  <c r="M24" i="1"/>
  <c r="M27" i="1"/>
  <c r="M28" i="1"/>
  <c r="M29" i="1"/>
  <c r="M31" i="1"/>
  <c r="M32" i="1"/>
  <c r="M33" i="1"/>
  <c r="M35" i="1"/>
  <c r="M36" i="1"/>
  <c r="M37" i="1"/>
  <c r="M4" i="1"/>
  <c r="D40" i="1"/>
  <c r="E40" i="1"/>
  <c r="F40" i="1"/>
  <c r="G40" i="1"/>
  <c r="H40" i="1"/>
  <c r="C40" i="1"/>
  <c r="K5" i="1"/>
  <c r="K6" i="1"/>
  <c r="K40" i="1" s="1"/>
  <c r="K7" i="1"/>
  <c r="K8" i="1"/>
  <c r="M8" i="1" s="1"/>
  <c r="K9" i="1"/>
  <c r="K10" i="1"/>
  <c r="K11" i="1"/>
  <c r="K12" i="1"/>
  <c r="M12" i="1" s="1"/>
  <c r="K13" i="1"/>
  <c r="K14" i="1"/>
  <c r="K15" i="1"/>
  <c r="K16" i="1"/>
  <c r="M16" i="1" s="1"/>
  <c r="K17" i="1"/>
  <c r="K19" i="1"/>
  <c r="K20" i="1"/>
  <c r="M20" i="1" s="1"/>
  <c r="K21" i="1"/>
  <c r="M21" i="1" s="1"/>
  <c r="K22" i="1"/>
  <c r="M22" i="1" s="1"/>
  <c r="K23" i="1"/>
  <c r="K24" i="1"/>
  <c r="K25" i="1"/>
  <c r="M25" i="1" s="1"/>
  <c r="K27" i="1"/>
  <c r="K28" i="1"/>
  <c r="K29" i="1"/>
  <c r="K30" i="1"/>
  <c r="M30" i="1" s="1"/>
  <c r="K31" i="1"/>
  <c r="K32" i="1"/>
  <c r="K33" i="1"/>
  <c r="K34" i="1"/>
  <c r="M34" i="1" s="1"/>
  <c r="K35" i="1"/>
  <c r="K36" i="1"/>
  <c r="K37" i="1"/>
  <c r="K38" i="1"/>
  <c r="M38" i="1" s="1"/>
  <c r="K4" i="1"/>
  <c r="M40" i="1" l="1"/>
</calcChain>
</file>

<file path=xl/sharedStrings.xml><?xml version="1.0" encoding="utf-8"?>
<sst xmlns="http://schemas.openxmlformats.org/spreadsheetml/2006/main" count="150" uniqueCount="87">
  <si>
    <t>TKC</t>
  </si>
  <si>
    <t>RL</t>
  </si>
  <si>
    <t>HB</t>
  </si>
  <si>
    <t>BM</t>
  </si>
  <si>
    <t>GL</t>
  </si>
  <si>
    <t>DL</t>
  </si>
  <si>
    <t>ML</t>
  </si>
  <si>
    <t>Total</t>
  </si>
  <si>
    <t>Feeders</t>
  </si>
  <si>
    <t>Species</t>
  </si>
  <si>
    <t>Route Totals</t>
  </si>
  <si>
    <t>CW</t>
  </si>
  <si>
    <t>Number of species</t>
  </si>
  <si>
    <t>Total # of birds</t>
  </si>
  <si>
    <t>Max#/Year</t>
  </si>
  <si>
    <t>Counts Observed</t>
  </si>
  <si>
    <t>2/117</t>
  </si>
  <si>
    <t>3/117</t>
  </si>
  <si>
    <t>63/117</t>
  </si>
  <si>
    <t>7/117</t>
  </si>
  <si>
    <t>1/117</t>
  </si>
  <si>
    <t>24/117</t>
  </si>
  <si>
    <t>4/117</t>
  </si>
  <si>
    <t>70/117</t>
  </si>
  <si>
    <t>6/117</t>
  </si>
  <si>
    <t>17/117</t>
  </si>
  <si>
    <t>91/117</t>
  </si>
  <si>
    <t>118/117</t>
  </si>
  <si>
    <t>175/117</t>
  </si>
  <si>
    <t>311/117</t>
  </si>
  <si>
    <t>16/117</t>
  </si>
  <si>
    <t>8/117</t>
  </si>
  <si>
    <t>150/117</t>
  </si>
  <si>
    <t>34/117</t>
  </si>
  <si>
    <t>12/117</t>
  </si>
  <si>
    <t>159/117</t>
  </si>
  <si>
    <t>33/117</t>
  </si>
  <si>
    <t>10/117</t>
  </si>
  <si>
    <t>188/117</t>
  </si>
  <si>
    <t>LD</t>
  </si>
  <si>
    <t>Desbarats Christmas Bird Count (ONDS) - December 29, 2016</t>
  </si>
  <si>
    <t>Ring-necked Duck</t>
  </si>
  <si>
    <t>Ruffed Grouse</t>
  </si>
  <si>
    <t>Ring-necked Pheasant</t>
  </si>
  <si>
    <t>Sharp-tailed Grouse</t>
  </si>
  <si>
    <t>Wild Turkey</t>
  </si>
  <si>
    <t>Bald Eagle</t>
  </si>
  <si>
    <t>Red-tailed Hawk</t>
  </si>
  <si>
    <t>Rough-legged Hawk</t>
  </si>
  <si>
    <t>Rock Dove</t>
  </si>
  <si>
    <t>Mourning Dove</t>
  </si>
  <si>
    <t>Red-bellied Woodpecker</t>
  </si>
  <si>
    <t>Downy Woodpecker</t>
  </si>
  <si>
    <t>Hairy Woodpecker</t>
  </si>
  <si>
    <t>Pileated Woodpecker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</si>
  <si>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</si>
  <si>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</si>
  <si>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</si>
  <si>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</si>
  <si>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</si>
  <si>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</si>
  <si>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</si>
  <si>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</si>
  <si>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European Starling</t>
  </si>
  <si>
    <t>Bohemian Waxwing</t>
  </si>
  <si>
    <t>Snow Bunting</t>
  </si>
  <si>
    <t>American Tree sparrow</t>
  </si>
  <si>
    <t>Dark-eyed Junco</t>
  </si>
  <si>
    <t>Pine Grosbeak</t>
  </si>
  <si>
    <t>Northern Cardinal</t>
  </si>
  <si>
    <t>Purple Finch</t>
  </si>
  <si>
    <t>Common Redpoll</t>
  </si>
  <si>
    <t>Pine Siskin</t>
  </si>
  <si>
    <t>American Goldfinch</t>
  </si>
  <si>
    <t>Evening Grosbeak</t>
  </si>
  <si>
    <t>House Sparrow</t>
  </si>
  <si>
    <t>cw</t>
  </si>
  <si>
    <t xml:space="preserve">COMMON NAME </t>
  </si>
  <si>
    <t>Avgerage Count</t>
  </si>
  <si>
    <t>Highest Count</t>
  </si>
  <si>
    <t>% of Counts Observed</t>
  </si>
  <si>
    <t>Count Week Total</t>
  </si>
  <si>
    <t>Count Day</t>
  </si>
  <si>
    <t>Count Week Species</t>
  </si>
  <si>
    <t>Count Day and Week</t>
  </si>
  <si>
    <t>Rock Pigeon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</si>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</sst>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0" fontId="1" fillId="0" borderId="9" xfId="0" applyFont="1" applyBorder="1"/>
    <xf numFmtId="0" fontId="0" fillId="2" borderId="13" xfId="0" applyFill="1" applyBorder="1"/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2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20" xfId="0" applyFill="1" applyBorder="1" applyAlignment="1">
      <alignment horizontal="right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9" sqref="N9"/>
    </sheetView>
  </sheetViews>
  <sheetFormatPr defaultRowHeight="15" x14ac:dyDescent="0.25"/>
  <cols>
    <col min="1" max="1" width="9.140625" style="2"/>
    <col min="2" max="2" width="24" style="2" bestFit="1" customWidth="1"/>
    <col min="3" max="9" width="9.140625" style="3"/>
    <col min="10" max="16384" width="9.140625" style="2"/>
  </cols>
  <sheetData>
    <row r="1" spans="2:9" ht="15.75" thickBot="1" x14ac:dyDescent="0.3"/>
    <row r="2" spans="2:9" ht="23.25" x14ac:dyDescent="0.25">
      <c r="B2" s="32" t="s">
        <v>77</v>
      </c>
      <c r="C2" s="48">
        <v>2016</v>
      </c>
      <c r="D2" s="33" t="s">
        <v>7</v>
      </c>
      <c r="E2" s="39" t="s">
        <v>78</v>
      </c>
      <c r="F2" s="34" t="s">
        <v>79</v>
      </c>
      <c r="G2" s="34" t="s">
        <v>15</v>
      </c>
      <c r="H2" s="35" t="s">
        <v>80</v>
      </c>
      <c r="I2" s="36" t="s">
        <v>81</v>
      </c>
    </row>
    <row r="3" spans="2:9" x14ac:dyDescent="0.25">
      <c r="B3" s="40" t="s">
        <v>41</v>
      </c>
      <c r="C3" s="49">
        <v>2</v>
      </c>
      <c r="D3" s="10">
        <f>SUM(C3)</f>
        <v>2</v>
      </c>
      <c r="E3" s="4">
        <f>AVERAGE(C3)</f>
        <v>2</v>
      </c>
      <c r="F3" s="4">
        <f>MAX(C3)</f>
        <v>2</v>
      </c>
      <c r="G3" s="4">
        <f>COUNTIF(C3,"&gt;0")</f>
        <v>1</v>
      </c>
      <c r="H3" s="38">
        <f>G3/1</f>
        <v>1</v>
      </c>
      <c r="I3" s="6">
        <f>COUNTIF(C3,"cw")</f>
        <v>0</v>
      </c>
    </row>
    <row r="4" spans="2:9" x14ac:dyDescent="0.25">
      <c r="B4" s="37" t="s">
        <v>42</v>
      </c>
      <c r="C4" s="50">
        <v>3</v>
      </c>
      <c r="D4" s="16">
        <f t="shared" ref="D4:D37" si="0">SUM(C4)</f>
        <v>3</v>
      </c>
      <c r="E4" s="17">
        <f t="shared" ref="E4:E41" si="1">AVERAGE(C4)</f>
        <v>3</v>
      </c>
      <c r="F4" s="17">
        <f t="shared" ref="F4:F41" si="2">MAX(C4)</f>
        <v>3</v>
      </c>
      <c r="G4" s="17">
        <f t="shared" ref="G4:G37" si="3">COUNTIF(C4,"&gt;0")</f>
        <v>1</v>
      </c>
      <c r="H4" s="42">
        <f t="shared" ref="H4:H37" si="4">G4/1</f>
        <v>1</v>
      </c>
      <c r="I4" s="19">
        <f t="shared" ref="I4:I37" si="5">COUNTIF(C4,"cw")</f>
        <v>0</v>
      </c>
    </row>
    <row r="5" spans="2:9" x14ac:dyDescent="0.25">
      <c r="B5" s="40" t="s">
        <v>43</v>
      </c>
      <c r="C5" s="49">
        <v>2</v>
      </c>
      <c r="D5" s="10">
        <f t="shared" si="0"/>
        <v>2</v>
      </c>
      <c r="E5" s="4">
        <f t="shared" si="1"/>
        <v>2</v>
      </c>
      <c r="F5" s="4">
        <f t="shared" si="2"/>
        <v>2</v>
      </c>
      <c r="G5" s="4">
        <f t="shared" si="3"/>
        <v>1</v>
      </c>
      <c r="H5" s="38">
        <f t="shared" si="4"/>
        <v>1</v>
      </c>
      <c r="I5" s="6">
        <f t="shared" si="5"/>
        <v>0</v>
      </c>
    </row>
    <row r="6" spans="2:9" x14ac:dyDescent="0.25">
      <c r="B6" s="37" t="s">
        <v>44</v>
      </c>
      <c r="C6" s="50">
        <v>2</v>
      </c>
      <c r="D6" s="16">
        <f t="shared" si="0"/>
        <v>2</v>
      </c>
      <c r="E6" s="17">
        <f t="shared" si="1"/>
        <v>2</v>
      </c>
      <c r="F6" s="17">
        <f t="shared" si="2"/>
        <v>2</v>
      </c>
      <c r="G6" s="17">
        <f t="shared" si="3"/>
        <v>1</v>
      </c>
      <c r="H6" s="42">
        <f t="shared" si="4"/>
        <v>1</v>
      </c>
      <c r="I6" s="19">
        <f t="shared" si="5"/>
        <v>0</v>
      </c>
    </row>
    <row r="7" spans="2:9" x14ac:dyDescent="0.25">
      <c r="B7" s="40" t="s">
        <v>45</v>
      </c>
      <c r="C7" s="49">
        <v>63</v>
      </c>
      <c r="D7" s="10">
        <f t="shared" si="0"/>
        <v>63</v>
      </c>
      <c r="E7" s="4">
        <f t="shared" si="1"/>
        <v>63</v>
      </c>
      <c r="F7" s="4">
        <f t="shared" si="2"/>
        <v>63</v>
      </c>
      <c r="G7" s="4">
        <f t="shared" si="3"/>
        <v>1</v>
      </c>
      <c r="H7" s="38">
        <f t="shared" si="4"/>
        <v>1</v>
      </c>
      <c r="I7" s="6">
        <f t="shared" si="5"/>
        <v>0</v>
      </c>
    </row>
    <row r="8" spans="2:9" x14ac:dyDescent="0.25">
      <c r="B8" s="37" t="s">
        <v>46</v>
      </c>
      <c r="C8" s="50">
        <v>7</v>
      </c>
      <c r="D8" s="16">
        <f t="shared" si="0"/>
        <v>7</v>
      </c>
      <c r="E8" s="17">
        <f t="shared" si="1"/>
        <v>7</v>
      </c>
      <c r="F8" s="17">
        <f t="shared" si="2"/>
        <v>7</v>
      </c>
      <c r="G8" s="17">
        <f t="shared" si="3"/>
        <v>1</v>
      </c>
      <c r="H8" s="42">
        <f t="shared" si="4"/>
        <v>1</v>
      </c>
      <c r="I8" s="19">
        <f t="shared" si="5"/>
        <v>0</v>
      </c>
    </row>
    <row r="9" spans="2:9" x14ac:dyDescent="0.25">
      <c r="B9" s="40" t="s">
        <v>47</v>
      </c>
      <c r="C9" s="49">
        <v>2</v>
      </c>
      <c r="D9" s="10">
        <f t="shared" si="0"/>
        <v>2</v>
      </c>
      <c r="E9" s="4">
        <f t="shared" si="1"/>
        <v>2</v>
      </c>
      <c r="F9" s="4">
        <f t="shared" si="2"/>
        <v>2</v>
      </c>
      <c r="G9" s="4">
        <f t="shared" si="3"/>
        <v>1</v>
      </c>
      <c r="H9" s="38">
        <f t="shared" si="4"/>
        <v>1</v>
      </c>
      <c r="I9" s="6">
        <f t="shared" si="5"/>
        <v>0</v>
      </c>
    </row>
    <row r="10" spans="2:9" x14ac:dyDescent="0.25">
      <c r="B10" s="37" t="s">
        <v>48</v>
      </c>
      <c r="C10" s="50">
        <v>1</v>
      </c>
      <c r="D10" s="16">
        <f t="shared" si="0"/>
        <v>1</v>
      </c>
      <c r="E10" s="17">
        <f t="shared" si="1"/>
        <v>1</v>
      </c>
      <c r="F10" s="17">
        <f t="shared" si="2"/>
        <v>1</v>
      </c>
      <c r="G10" s="17">
        <f t="shared" si="3"/>
        <v>1</v>
      </c>
      <c r="H10" s="42">
        <f t="shared" si="4"/>
        <v>1</v>
      </c>
      <c r="I10" s="19">
        <f t="shared" si="5"/>
        <v>0</v>
      </c>
    </row>
    <row r="11" spans="2:9" x14ac:dyDescent="0.25">
      <c r="B11" s="40" t="s">
        <v>85</v>
      </c>
      <c r="C11" s="49">
        <v>24</v>
      </c>
      <c r="D11" s="10">
        <f t="shared" si="0"/>
        <v>24</v>
      </c>
      <c r="E11" s="4">
        <f t="shared" si="1"/>
        <v>24</v>
      </c>
      <c r="F11" s="4">
        <f t="shared" si="2"/>
        <v>24</v>
      </c>
      <c r="G11" s="4">
        <f t="shared" si="3"/>
        <v>1</v>
      </c>
      <c r="H11" s="38">
        <f t="shared" si="4"/>
        <v>1</v>
      </c>
      <c r="I11" s="6">
        <f t="shared" si="5"/>
        <v>0</v>
      </c>
    </row>
    <row r="12" spans="2:9" x14ac:dyDescent="0.25">
      <c r="B12" s="37" t="s">
        <v>50</v>
      </c>
      <c r="C12" s="50">
        <v>70</v>
      </c>
      <c r="D12" s="16">
        <f t="shared" si="0"/>
        <v>70</v>
      </c>
      <c r="E12" s="17">
        <f t="shared" si="1"/>
        <v>70</v>
      </c>
      <c r="F12" s="17">
        <f t="shared" si="2"/>
        <v>70</v>
      </c>
      <c r="G12" s="17">
        <f t="shared" si="3"/>
        <v>1</v>
      </c>
      <c r="H12" s="42">
        <f t="shared" si="4"/>
        <v>1</v>
      </c>
      <c r="I12" s="19">
        <f t="shared" si="5"/>
        <v>0</v>
      </c>
    </row>
    <row r="13" spans="2:9" x14ac:dyDescent="0.25">
      <c r="B13" s="40" t="s">
        <v>51</v>
      </c>
      <c r="C13" s="49">
        <v>2</v>
      </c>
      <c r="D13" s="10">
        <f t="shared" si="0"/>
        <v>2</v>
      </c>
      <c r="E13" s="4">
        <f t="shared" si="1"/>
        <v>2</v>
      </c>
      <c r="F13" s="4">
        <f t="shared" si="2"/>
        <v>2</v>
      </c>
      <c r="G13" s="4">
        <f t="shared" si="3"/>
        <v>1</v>
      </c>
      <c r="H13" s="38">
        <f t="shared" si="4"/>
        <v>1</v>
      </c>
      <c r="I13" s="6">
        <f t="shared" si="5"/>
        <v>0</v>
      </c>
    </row>
    <row r="14" spans="2:9" x14ac:dyDescent="0.25">
      <c r="B14" s="37" t="s">
        <v>52</v>
      </c>
      <c r="C14" s="50">
        <v>6</v>
      </c>
      <c r="D14" s="16">
        <f t="shared" si="0"/>
        <v>6</v>
      </c>
      <c r="E14" s="17">
        <f t="shared" si="1"/>
        <v>6</v>
      </c>
      <c r="F14" s="17">
        <f t="shared" si="2"/>
        <v>6</v>
      </c>
      <c r="G14" s="17">
        <f t="shared" si="3"/>
        <v>1</v>
      </c>
      <c r="H14" s="42">
        <f t="shared" si="4"/>
        <v>1</v>
      </c>
      <c r="I14" s="19">
        <f t="shared" si="5"/>
        <v>0</v>
      </c>
    </row>
    <row r="15" spans="2:9" x14ac:dyDescent="0.25">
      <c r="B15" s="40" t="s">
        <v>53</v>
      </c>
      <c r="C15" s="49">
        <v>17</v>
      </c>
      <c r="D15" s="10">
        <f t="shared" si="0"/>
        <v>17</v>
      </c>
      <c r="E15" s="4">
        <f t="shared" si="1"/>
        <v>17</v>
      </c>
      <c r="F15" s="4">
        <f t="shared" si="2"/>
        <v>17</v>
      </c>
      <c r="G15" s="4">
        <f t="shared" si="3"/>
        <v>1</v>
      </c>
      <c r="H15" s="38">
        <f t="shared" si="4"/>
        <v>1</v>
      </c>
      <c r="I15" s="6">
        <f t="shared" si="5"/>
        <v>0</v>
      </c>
    </row>
    <row r="16" spans="2:9" x14ac:dyDescent="0.25">
      <c r="B16" s="37" t="s">
        <v>54</v>
      </c>
      <c r="C16" s="50">
        <v>4</v>
      </c>
      <c r="D16" s="16">
        <f t="shared" si="0"/>
        <v>4</v>
      </c>
      <c r="E16" s="17">
        <f t="shared" si="1"/>
        <v>4</v>
      </c>
      <c r="F16" s="17">
        <f t="shared" si="2"/>
        <v>4</v>
      </c>
      <c r="G16" s="17">
        <f t="shared" si="3"/>
        <v>1</v>
      </c>
      <c r="H16" s="42">
        <f t="shared" si="4"/>
        <v>1</v>
      </c>
      <c r="I16" s="19">
        <f t="shared" si="5"/>
        <v>0</v>
      </c>
    </row>
    <row r="17" spans="2:9" x14ac:dyDescent="0.25">
      <c r="B17" s="40" t="s">
        <v>55</v>
      </c>
      <c r="C17" s="49" t="s">
        <v>76</v>
      </c>
      <c r="D17" s="10">
        <f t="shared" si="0"/>
        <v>0</v>
      </c>
      <c r="E17" s="4">
        <v>0</v>
      </c>
      <c r="F17" s="4">
        <f t="shared" si="2"/>
        <v>0</v>
      </c>
      <c r="G17" s="4">
        <f t="shared" si="3"/>
        <v>0</v>
      </c>
      <c r="H17" s="38">
        <f t="shared" si="4"/>
        <v>0</v>
      </c>
      <c r="I17" s="6">
        <f t="shared" si="5"/>
        <v>1</v>
      </c>
    </row>
    <row r="18" spans="2:9" x14ac:dyDescent="0.25">
      <c r="B18" s="37" t="s">
        <v>56</v>
      </c>
      <c r="C18" s="50">
        <v>91</v>
      </c>
      <c r="D18" s="16">
        <f t="shared" si="0"/>
        <v>91</v>
      </c>
      <c r="E18" s="17">
        <f t="shared" si="1"/>
        <v>91</v>
      </c>
      <c r="F18" s="17">
        <f t="shared" si="2"/>
        <v>91</v>
      </c>
      <c r="G18" s="17">
        <f t="shared" si="3"/>
        <v>1</v>
      </c>
      <c r="H18" s="42">
        <f t="shared" si="4"/>
        <v>1</v>
      </c>
      <c r="I18" s="19">
        <f t="shared" si="5"/>
        <v>0</v>
      </c>
    </row>
    <row r="19" spans="2:9" x14ac:dyDescent="0.25">
      <c r="B19" s="40" t="s">
        <v>57</v>
      </c>
      <c r="C19" s="49">
        <v>118</v>
      </c>
      <c r="D19" s="10">
        <f t="shared" si="0"/>
        <v>118</v>
      </c>
      <c r="E19" s="4">
        <f t="shared" si="1"/>
        <v>118</v>
      </c>
      <c r="F19" s="4">
        <f t="shared" si="2"/>
        <v>118</v>
      </c>
      <c r="G19" s="4">
        <f t="shared" si="3"/>
        <v>1</v>
      </c>
      <c r="H19" s="38">
        <f t="shared" si="4"/>
        <v>1</v>
      </c>
      <c r="I19" s="6">
        <f t="shared" si="5"/>
        <v>0</v>
      </c>
    </row>
    <row r="20" spans="2:9" x14ac:dyDescent="0.25">
      <c r="B20" s="37" t="s">
        <v>58</v>
      </c>
      <c r="C20" s="50">
        <v>175</v>
      </c>
      <c r="D20" s="16">
        <f t="shared" si="0"/>
        <v>175</v>
      </c>
      <c r="E20" s="17">
        <f t="shared" si="1"/>
        <v>175</v>
      </c>
      <c r="F20" s="17">
        <f t="shared" si="2"/>
        <v>175</v>
      </c>
      <c r="G20" s="17">
        <f t="shared" si="3"/>
        <v>1</v>
      </c>
      <c r="H20" s="42">
        <f t="shared" si="4"/>
        <v>1</v>
      </c>
      <c r="I20" s="19">
        <f t="shared" si="5"/>
        <v>0</v>
      </c>
    </row>
    <row r="21" spans="2:9" x14ac:dyDescent="0.25">
      <c r="B21" s="40" t="s">
        <v>59</v>
      </c>
      <c r="C21" s="49">
        <v>311</v>
      </c>
      <c r="D21" s="10">
        <f t="shared" si="0"/>
        <v>311</v>
      </c>
      <c r="E21" s="4">
        <f t="shared" si="1"/>
        <v>311</v>
      </c>
      <c r="F21" s="4">
        <f t="shared" si="2"/>
        <v>311</v>
      </c>
      <c r="G21" s="4">
        <f t="shared" si="3"/>
        <v>1</v>
      </c>
      <c r="H21" s="38">
        <f t="shared" si="4"/>
        <v>1</v>
      </c>
      <c r="I21" s="6">
        <f t="shared" si="5"/>
        <v>0</v>
      </c>
    </row>
    <row r="22" spans="2:9" x14ac:dyDescent="0.25">
      <c r="B22" s="37" t="s">
        <v>60</v>
      </c>
      <c r="C22" s="50">
        <v>16</v>
      </c>
      <c r="D22" s="16">
        <f t="shared" si="0"/>
        <v>16</v>
      </c>
      <c r="E22" s="17">
        <f t="shared" si="1"/>
        <v>16</v>
      </c>
      <c r="F22" s="17">
        <f t="shared" si="2"/>
        <v>16</v>
      </c>
      <c r="G22" s="17">
        <f t="shared" si="3"/>
        <v>1</v>
      </c>
      <c r="H22" s="42">
        <f t="shared" si="4"/>
        <v>1</v>
      </c>
      <c r="I22" s="19">
        <f t="shared" si="5"/>
        <v>0</v>
      </c>
    </row>
    <row r="23" spans="2:9" x14ac:dyDescent="0.25">
      <c r="B23" s="40" t="s">
        <v>61</v>
      </c>
      <c r="C23" s="49">
        <v>8</v>
      </c>
      <c r="D23" s="10">
        <f t="shared" si="0"/>
        <v>8</v>
      </c>
      <c r="E23" s="4">
        <f t="shared" si="1"/>
        <v>8</v>
      </c>
      <c r="F23" s="4">
        <f t="shared" si="2"/>
        <v>8</v>
      </c>
      <c r="G23" s="4">
        <f t="shared" si="3"/>
        <v>1</v>
      </c>
      <c r="H23" s="38">
        <f t="shared" si="4"/>
        <v>1</v>
      </c>
      <c r="I23" s="6">
        <f t="shared" si="5"/>
        <v>0</v>
      </c>
    </row>
    <row r="24" spans="2:9" x14ac:dyDescent="0.25">
      <c r="B24" s="37" t="s">
        <v>62</v>
      </c>
      <c r="C24" s="50">
        <v>1</v>
      </c>
      <c r="D24" s="16">
        <f t="shared" si="0"/>
        <v>1</v>
      </c>
      <c r="E24" s="17">
        <f t="shared" si="1"/>
        <v>1</v>
      </c>
      <c r="F24" s="17">
        <f t="shared" si="2"/>
        <v>1</v>
      </c>
      <c r="G24" s="17">
        <f t="shared" si="3"/>
        <v>1</v>
      </c>
      <c r="H24" s="42">
        <f t="shared" si="4"/>
        <v>1</v>
      </c>
      <c r="I24" s="19">
        <f t="shared" si="5"/>
        <v>0</v>
      </c>
    </row>
    <row r="25" spans="2:9" x14ac:dyDescent="0.25">
      <c r="B25" s="40" t="s">
        <v>63</v>
      </c>
      <c r="C25" s="49">
        <v>150</v>
      </c>
      <c r="D25" s="10">
        <f t="shared" si="0"/>
        <v>150</v>
      </c>
      <c r="E25" s="4">
        <f t="shared" si="1"/>
        <v>150</v>
      </c>
      <c r="F25" s="4">
        <f t="shared" si="2"/>
        <v>150</v>
      </c>
      <c r="G25" s="4">
        <f t="shared" si="3"/>
        <v>1</v>
      </c>
      <c r="H25" s="38">
        <f t="shared" si="4"/>
        <v>1</v>
      </c>
      <c r="I25" s="6">
        <f t="shared" si="5"/>
        <v>0</v>
      </c>
    </row>
    <row r="26" spans="2:9" x14ac:dyDescent="0.25">
      <c r="B26" s="37" t="s">
        <v>64</v>
      </c>
      <c r="C26" s="50">
        <v>4</v>
      </c>
      <c r="D26" s="16">
        <f t="shared" si="0"/>
        <v>4</v>
      </c>
      <c r="E26" s="17">
        <f t="shared" si="1"/>
        <v>4</v>
      </c>
      <c r="F26" s="17">
        <f t="shared" si="2"/>
        <v>4</v>
      </c>
      <c r="G26" s="17">
        <f t="shared" si="3"/>
        <v>1</v>
      </c>
      <c r="H26" s="42">
        <f t="shared" si="4"/>
        <v>1</v>
      </c>
      <c r="I26" s="19">
        <f t="shared" si="5"/>
        <v>0</v>
      </c>
    </row>
    <row r="27" spans="2:9" x14ac:dyDescent="0.25">
      <c r="B27" s="40" t="s">
        <v>65</v>
      </c>
      <c r="C27" s="49">
        <v>34</v>
      </c>
      <c r="D27" s="10">
        <f t="shared" si="0"/>
        <v>34</v>
      </c>
      <c r="E27" s="4">
        <f t="shared" si="1"/>
        <v>34</v>
      </c>
      <c r="F27" s="4">
        <f t="shared" si="2"/>
        <v>34</v>
      </c>
      <c r="G27" s="4">
        <f t="shared" si="3"/>
        <v>1</v>
      </c>
      <c r="H27" s="38">
        <f t="shared" si="4"/>
        <v>1</v>
      </c>
      <c r="I27" s="6">
        <f t="shared" si="5"/>
        <v>0</v>
      </c>
    </row>
    <row r="28" spans="2:9" x14ac:dyDescent="0.25">
      <c r="B28" s="37" t="s">
        <v>66</v>
      </c>
      <c r="C28" s="50">
        <v>12</v>
      </c>
      <c r="D28" s="16">
        <f t="shared" si="0"/>
        <v>12</v>
      </c>
      <c r="E28" s="17">
        <f t="shared" si="1"/>
        <v>12</v>
      </c>
      <c r="F28" s="17">
        <f t="shared" si="2"/>
        <v>12</v>
      </c>
      <c r="G28" s="17">
        <f t="shared" si="3"/>
        <v>1</v>
      </c>
      <c r="H28" s="42">
        <f t="shared" si="4"/>
        <v>1</v>
      </c>
      <c r="I28" s="19">
        <f t="shared" si="5"/>
        <v>0</v>
      </c>
    </row>
    <row r="29" spans="2:9" x14ac:dyDescent="0.25">
      <c r="B29" s="40" t="s">
        <v>67</v>
      </c>
      <c r="C29" s="49">
        <v>1</v>
      </c>
      <c r="D29" s="10">
        <f t="shared" si="0"/>
        <v>1</v>
      </c>
      <c r="E29" s="4">
        <f t="shared" si="1"/>
        <v>1</v>
      </c>
      <c r="F29" s="4">
        <f t="shared" si="2"/>
        <v>1</v>
      </c>
      <c r="G29" s="4">
        <f t="shared" si="3"/>
        <v>1</v>
      </c>
      <c r="H29" s="38">
        <f t="shared" si="4"/>
        <v>1</v>
      </c>
      <c r="I29" s="6">
        <f t="shared" si="5"/>
        <v>0</v>
      </c>
    </row>
    <row r="30" spans="2:9" x14ac:dyDescent="0.25">
      <c r="B30" s="37" t="s">
        <v>68</v>
      </c>
      <c r="C30" s="50">
        <v>159</v>
      </c>
      <c r="D30" s="16">
        <f t="shared" si="0"/>
        <v>159</v>
      </c>
      <c r="E30" s="17">
        <f t="shared" si="1"/>
        <v>159</v>
      </c>
      <c r="F30" s="17">
        <f t="shared" si="2"/>
        <v>159</v>
      </c>
      <c r="G30" s="17">
        <f t="shared" si="3"/>
        <v>1</v>
      </c>
      <c r="H30" s="42">
        <f t="shared" si="4"/>
        <v>1</v>
      </c>
      <c r="I30" s="19">
        <f t="shared" si="5"/>
        <v>0</v>
      </c>
    </row>
    <row r="31" spans="2:9" x14ac:dyDescent="0.25">
      <c r="B31" s="40" t="s">
        <v>69</v>
      </c>
      <c r="C31" s="49">
        <v>3</v>
      </c>
      <c r="D31" s="10">
        <f t="shared" si="0"/>
        <v>3</v>
      </c>
      <c r="E31" s="4">
        <f t="shared" si="1"/>
        <v>3</v>
      </c>
      <c r="F31" s="4">
        <f t="shared" si="2"/>
        <v>3</v>
      </c>
      <c r="G31" s="4">
        <f t="shared" si="3"/>
        <v>1</v>
      </c>
      <c r="H31" s="38">
        <f t="shared" si="4"/>
        <v>1</v>
      </c>
      <c r="I31" s="6">
        <f t="shared" si="5"/>
        <v>0</v>
      </c>
    </row>
    <row r="32" spans="2:9" x14ac:dyDescent="0.25">
      <c r="B32" s="37" t="s">
        <v>70</v>
      </c>
      <c r="C32" s="50">
        <v>8</v>
      </c>
      <c r="D32" s="16">
        <f t="shared" si="0"/>
        <v>8</v>
      </c>
      <c r="E32" s="17">
        <f t="shared" si="1"/>
        <v>8</v>
      </c>
      <c r="F32" s="17">
        <f t="shared" si="2"/>
        <v>8</v>
      </c>
      <c r="G32" s="17">
        <f t="shared" si="3"/>
        <v>1</v>
      </c>
      <c r="H32" s="42">
        <f t="shared" si="4"/>
        <v>1</v>
      </c>
      <c r="I32" s="19">
        <f t="shared" si="5"/>
        <v>0</v>
      </c>
    </row>
    <row r="33" spans="2:9" x14ac:dyDescent="0.25">
      <c r="B33" s="40" t="s">
        <v>71</v>
      </c>
      <c r="C33" s="49">
        <v>33</v>
      </c>
      <c r="D33" s="10">
        <f t="shared" si="0"/>
        <v>33</v>
      </c>
      <c r="E33" s="4">
        <f t="shared" si="1"/>
        <v>33</v>
      </c>
      <c r="F33" s="4">
        <f t="shared" si="2"/>
        <v>33</v>
      </c>
      <c r="G33" s="4">
        <f t="shared" si="3"/>
        <v>1</v>
      </c>
      <c r="H33" s="38">
        <f t="shared" si="4"/>
        <v>1</v>
      </c>
      <c r="I33" s="6">
        <f t="shared" si="5"/>
        <v>0</v>
      </c>
    </row>
    <row r="34" spans="2:9" x14ac:dyDescent="0.25">
      <c r="B34" s="37" t="s">
        <v>72</v>
      </c>
      <c r="C34" s="50">
        <v>10</v>
      </c>
      <c r="D34" s="16">
        <f t="shared" si="0"/>
        <v>10</v>
      </c>
      <c r="E34" s="17">
        <f t="shared" si="1"/>
        <v>10</v>
      </c>
      <c r="F34" s="17">
        <f t="shared" si="2"/>
        <v>10</v>
      </c>
      <c r="G34" s="17">
        <f t="shared" si="3"/>
        <v>1</v>
      </c>
      <c r="H34" s="42">
        <f t="shared" si="4"/>
        <v>1</v>
      </c>
      <c r="I34" s="19">
        <f t="shared" si="5"/>
        <v>0</v>
      </c>
    </row>
    <row r="35" spans="2:9" x14ac:dyDescent="0.25">
      <c r="B35" s="40" t="s">
        <v>73</v>
      </c>
      <c r="C35" s="49">
        <v>188</v>
      </c>
      <c r="D35" s="10">
        <f t="shared" si="0"/>
        <v>188</v>
      </c>
      <c r="E35" s="4">
        <f t="shared" si="1"/>
        <v>188</v>
      </c>
      <c r="F35" s="4">
        <f t="shared" si="2"/>
        <v>188</v>
      </c>
      <c r="G35" s="4">
        <f t="shared" si="3"/>
        <v>1</v>
      </c>
      <c r="H35" s="38">
        <f t="shared" si="4"/>
        <v>1</v>
      </c>
      <c r="I35" s="6">
        <f t="shared" si="5"/>
        <v>0</v>
      </c>
    </row>
    <row r="36" spans="2:9" x14ac:dyDescent="0.25">
      <c r="B36" s="37" t="s">
        <v>74</v>
      </c>
      <c r="C36" s="50">
        <v>4</v>
      </c>
      <c r="D36" s="16">
        <f t="shared" si="0"/>
        <v>4</v>
      </c>
      <c r="E36" s="17">
        <f t="shared" si="1"/>
        <v>4</v>
      </c>
      <c r="F36" s="17">
        <f t="shared" si="2"/>
        <v>4</v>
      </c>
      <c r="G36" s="17">
        <f t="shared" si="3"/>
        <v>1</v>
      </c>
      <c r="H36" s="42">
        <f t="shared" si="4"/>
        <v>1</v>
      </c>
      <c r="I36" s="19">
        <f t="shared" si="5"/>
        <v>0</v>
      </c>
    </row>
    <row r="37" spans="2:9" ht="15.75" thickBot="1" x14ac:dyDescent="0.3">
      <c r="B37" s="43" t="s">
        <v>75</v>
      </c>
      <c r="C37" s="51">
        <v>1</v>
      </c>
      <c r="D37" s="47">
        <f t="shared" si="0"/>
        <v>1</v>
      </c>
      <c r="E37" s="44">
        <f t="shared" si="1"/>
        <v>1</v>
      </c>
      <c r="F37" s="44">
        <f t="shared" si="2"/>
        <v>1</v>
      </c>
      <c r="G37" s="44">
        <f t="shared" si="3"/>
        <v>1</v>
      </c>
      <c r="H37" s="45">
        <f t="shared" si="4"/>
        <v>1</v>
      </c>
      <c r="I37" s="46">
        <f t="shared" si="5"/>
        <v>0</v>
      </c>
    </row>
    <row r="38" spans="2:9" ht="15.75" thickTop="1" x14ac:dyDescent="0.25">
      <c r="B38" s="52" t="s">
        <v>7</v>
      </c>
      <c r="C38" s="56">
        <f>SUM(C3:C37)</f>
        <v>1532</v>
      </c>
      <c r="D38" s="55">
        <f>SUM(C38)</f>
        <v>1532</v>
      </c>
      <c r="E38" s="53">
        <f t="shared" si="1"/>
        <v>1532</v>
      </c>
      <c r="F38" s="53">
        <f t="shared" si="2"/>
        <v>1532</v>
      </c>
      <c r="G38" s="53" t="s">
        <v>86</v>
      </c>
      <c r="H38" s="53" t="s">
        <v>86</v>
      </c>
      <c r="I38" s="54" t="s">
        <v>86</v>
      </c>
    </row>
    <row r="39" spans="2:9" x14ac:dyDescent="0.25">
      <c r="B39" s="40" t="s">
        <v>82</v>
      </c>
      <c r="C39" s="49">
        <f>COUNTIF(C3:C37,"&gt;0")</f>
        <v>34</v>
      </c>
      <c r="D39" s="10" t="s">
        <v>86</v>
      </c>
      <c r="E39" s="4">
        <f t="shared" si="1"/>
        <v>34</v>
      </c>
      <c r="F39" s="4">
        <f t="shared" si="2"/>
        <v>34</v>
      </c>
      <c r="G39" s="4" t="s">
        <v>86</v>
      </c>
      <c r="H39" s="4" t="s">
        <v>86</v>
      </c>
      <c r="I39" s="6" t="s">
        <v>86</v>
      </c>
    </row>
    <row r="40" spans="2:9" x14ac:dyDescent="0.25">
      <c r="B40" s="37" t="s">
        <v>83</v>
      </c>
      <c r="C40" s="50">
        <f>COUNTIF(C3:C37,"cw")</f>
        <v>1</v>
      </c>
      <c r="D40" s="16" t="s">
        <v>86</v>
      </c>
      <c r="E40" s="17">
        <f t="shared" si="1"/>
        <v>1</v>
      </c>
      <c r="F40" s="17">
        <f t="shared" si="2"/>
        <v>1</v>
      </c>
      <c r="G40" s="17" t="s">
        <v>86</v>
      </c>
      <c r="H40" s="17" t="s">
        <v>86</v>
      </c>
      <c r="I40" s="19" t="s">
        <v>86</v>
      </c>
    </row>
    <row r="41" spans="2:9" ht="15.75" thickBot="1" x14ac:dyDescent="0.3">
      <c r="B41" s="41" t="s">
        <v>84</v>
      </c>
      <c r="C41" s="57">
        <f>SUM(C39:C40)</f>
        <v>35</v>
      </c>
      <c r="D41" s="11" t="s">
        <v>86</v>
      </c>
      <c r="E41" s="7">
        <f t="shared" si="1"/>
        <v>35</v>
      </c>
      <c r="F41" s="7">
        <f t="shared" si="2"/>
        <v>35</v>
      </c>
      <c r="G41" s="7" t="s">
        <v>86</v>
      </c>
      <c r="H41" s="7" t="s">
        <v>86</v>
      </c>
      <c r="I41" s="9" t="s">
        <v>86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zoomScale="70" zoomScaleNormal="70" workbookViewId="0">
      <selection activeCell="M4" sqref="M4:M38"/>
    </sheetView>
  </sheetViews>
  <sheetFormatPr defaultRowHeight="15" x14ac:dyDescent="0.25"/>
  <cols>
    <col min="2" max="2" width="25.85546875" bestFit="1" customWidth="1"/>
    <col min="3" max="7" width="9.140625" style="1"/>
    <col min="8" max="8" width="9.140625" style="1" customWidth="1"/>
    <col min="12" max="12" width="11" bestFit="1" customWidth="1"/>
    <col min="13" max="14" width="9.140625" style="1"/>
    <col min="15" max="15" width="13.85546875" bestFit="1" customWidth="1"/>
    <col min="16" max="16" width="12.5703125" style="1" bestFit="1" customWidth="1"/>
  </cols>
  <sheetData>
    <row r="1" spans="2:16" ht="23.25" x14ac:dyDescent="0.35">
      <c r="B1" s="31" t="s">
        <v>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5.75" thickBot="1" x14ac:dyDescent="0.3"/>
    <row r="3" spans="2:16" s="1" customFormat="1" ht="30" customHeight="1" x14ac:dyDescent="0.25">
      <c r="B3" s="29" t="s">
        <v>9</v>
      </c>
      <c r="C3" s="30" t="s">
        <v>0</v>
      </c>
      <c r="D3" s="27" t="s">
        <v>1</v>
      </c>
      <c r="E3" s="27" t="s">
        <v>2</v>
      </c>
      <c r="F3" s="27" t="s">
        <v>39</v>
      </c>
      <c r="G3" s="27" t="s">
        <v>3</v>
      </c>
      <c r="H3" s="27" t="s">
        <v>4</v>
      </c>
      <c r="I3" s="27" t="s">
        <v>5</v>
      </c>
      <c r="J3" s="27" t="s">
        <v>6</v>
      </c>
      <c r="K3" s="27" t="s">
        <v>10</v>
      </c>
      <c r="L3" s="27" t="s">
        <v>8</v>
      </c>
      <c r="M3" s="27" t="s">
        <v>7</v>
      </c>
      <c r="N3" s="27" t="s">
        <v>11</v>
      </c>
      <c r="O3" s="27" t="s">
        <v>14</v>
      </c>
      <c r="P3" s="28" t="s">
        <v>15</v>
      </c>
    </row>
    <row r="4" spans="2:16" s="1" customFormat="1" x14ac:dyDescent="0.25">
      <c r="B4" s="12" t="s">
        <v>41</v>
      </c>
      <c r="C4" s="10"/>
      <c r="D4" s="4"/>
      <c r="E4" s="4"/>
      <c r="F4" s="4"/>
      <c r="G4" s="4"/>
      <c r="H4" s="4">
        <v>2</v>
      </c>
      <c r="I4" s="4"/>
      <c r="J4" s="4"/>
      <c r="K4" s="4">
        <f>SUM(C4:J4)</f>
        <v>2</v>
      </c>
      <c r="L4" s="4"/>
      <c r="M4" s="4">
        <f>K4+L4</f>
        <v>2</v>
      </c>
      <c r="N4" s="4"/>
      <c r="O4" s="4" t="s">
        <v>16</v>
      </c>
      <c r="P4" s="6">
        <v>1</v>
      </c>
    </row>
    <row r="5" spans="2:16" x14ac:dyDescent="0.25">
      <c r="B5" s="15" t="s">
        <v>42</v>
      </c>
      <c r="C5" s="16">
        <v>2</v>
      </c>
      <c r="D5" s="17"/>
      <c r="E5" s="17"/>
      <c r="F5" s="17"/>
      <c r="G5" s="17"/>
      <c r="H5" s="17">
        <v>1</v>
      </c>
      <c r="I5" s="18"/>
      <c r="J5" s="18"/>
      <c r="K5" s="17">
        <f t="shared" ref="K5:K38" si="0">SUM(C5:J5)</f>
        <v>3</v>
      </c>
      <c r="L5" s="17"/>
      <c r="M5" s="17">
        <f t="shared" ref="M5:M38" si="1">K5+L5</f>
        <v>3</v>
      </c>
      <c r="N5" s="17"/>
      <c r="O5" s="17" t="s">
        <v>17</v>
      </c>
      <c r="P5" s="19">
        <v>1</v>
      </c>
    </row>
    <row r="6" spans="2:16" x14ac:dyDescent="0.25">
      <c r="B6" s="13" t="s">
        <v>43</v>
      </c>
      <c r="C6" s="10"/>
      <c r="D6" s="4">
        <v>2</v>
      </c>
      <c r="E6" s="4"/>
      <c r="F6" s="4"/>
      <c r="G6" s="4"/>
      <c r="H6" s="4"/>
      <c r="I6" s="5"/>
      <c r="J6" s="5"/>
      <c r="K6" s="4">
        <f t="shared" si="0"/>
        <v>2</v>
      </c>
      <c r="L6" s="4"/>
      <c r="M6" s="4">
        <f t="shared" si="1"/>
        <v>2</v>
      </c>
      <c r="N6" s="4"/>
      <c r="O6" s="4" t="s">
        <v>16</v>
      </c>
      <c r="P6" s="6">
        <v>1</v>
      </c>
    </row>
    <row r="7" spans="2:16" x14ac:dyDescent="0.25">
      <c r="B7" s="15" t="s">
        <v>44</v>
      </c>
      <c r="C7" s="16"/>
      <c r="D7" s="17">
        <v>2</v>
      </c>
      <c r="E7" s="17"/>
      <c r="F7" s="17"/>
      <c r="G7" s="17"/>
      <c r="H7" s="17"/>
      <c r="I7" s="18"/>
      <c r="J7" s="18"/>
      <c r="K7" s="17">
        <f t="shared" si="0"/>
        <v>2</v>
      </c>
      <c r="L7" s="17"/>
      <c r="M7" s="17">
        <f t="shared" si="1"/>
        <v>2</v>
      </c>
      <c r="N7" s="17"/>
      <c r="O7" s="17" t="s">
        <v>16</v>
      </c>
      <c r="P7" s="19">
        <v>1</v>
      </c>
    </row>
    <row r="8" spans="2:16" x14ac:dyDescent="0.25">
      <c r="B8" s="13" t="s">
        <v>45</v>
      </c>
      <c r="C8" s="10">
        <v>5</v>
      </c>
      <c r="D8" s="4">
        <v>19</v>
      </c>
      <c r="E8" s="4">
        <v>14</v>
      </c>
      <c r="F8" s="4">
        <v>1</v>
      </c>
      <c r="G8" s="4"/>
      <c r="H8" s="4"/>
      <c r="I8" s="4">
        <v>15</v>
      </c>
      <c r="J8" s="5"/>
      <c r="K8" s="4">
        <f t="shared" si="0"/>
        <v>54</v>
      </c>
      <c r="L8" s="4">
        <v>9</v>
      </c>
      <c r="M8" s="4">
        <f t="shared" si="1"/>
        <v>63</v>
      </c>
      <c r="N8" s="4"/>
      <c r="O8" s="4" t="s">
        <v>18</v>
      </c>
      <c r="P8" s="6">
        <v>1</v>
      </c>
    </row>
    <row r="9" spans="2:16" x14ac:dyDescent="0.25">
      <c r="B9" s="15" t="s">
        <v>46</v>
      </c>
      <c r="C9" s="16">
        <v>1</v>
      </c>
      <c r="D9" s="17">
        <v>1</v>
      </c>
      <c r="E9" s="17"/>
      <c r="F9" s="17">
        <v>1</v>
      </c>
      <c r="G9" s="17">
        <v>3</v>
      </c>
      <c r="H9" s="17">
        <v>1</v>
      </c>
      <c r="I9" s="18"/>
      <c r="J9" s="18"/>
      <c r="K9" s="17">
        <f t="shared" si="0"/>
        <v>7</v>
      </c>
      <c r="L9" s="17"/>
      <c r="M9" s="17">
        <f t="shared" si="1"/>
        <v>7</v>
      </c>
      <c r="N9" s="17"/>
      <c r="O9" s="17" t="s">
        <v>19</v>
      </c>
      <c r="P9" s="19">
        <v>1</v>
      </c>
    </row>
    <row r="10" spans="2:16" x14ac:dyDescent="0.25">
      <c r="B10" s="13" t="s">
        <v>47</v>
      </c>
      <c r="C10" s="10">
        <v>1</v>
      </c>
      <c r="D10" s="4"/>
      <c r="E10" s="4"/>
      <c r="F10" s="4">
        <v>1</v>
      </c>
      <c r="G10" s="4"/>
      <c r="H10" s="4"/>
      <c r="I10" s="5"/>
      <c r="J10" s="5"/>
      <c r="K10" s="4">
        <f t="shared" si="0"/>
        <v>2</v>
      </c>
      <c r="L10" s="4"/>
      <c r="M10" s="4">
        <f t="shared" si="1"/>
        <v>2</v>
      </c>
      <c r="N10" s="4"/>
      <c r="O10" s="4" t="s">
        <v>16</v>
      </c>
      <c r="P10" s="6">
        <v>1</v>
      </c>
    </row>
    <row r="11" spans="2:16" x14ac:dyDescent="0.25">
      <c r="B11" s="15" t="s">
        <v>48</v>
      </c>
      <c r="C11" s="16"/>
      <c r="D11" s="17"/>
      <c r="E11" s="17"/>
      <c r="F11" s="17">
        <v>1</v>
      </c>
      <c r="G11" s="17"/>
      <c r="H11" s="17"/>
      <c r="I11" s="18"/>
      <c r="J11" s="18"/>
      <c r="K11" s="17">
        <f t="shared" si="0"/>
        <v>1</v>
      </c>
      <c r="L11" s="17"/>
      <c r="M11" s="17">
        <f t="shared" si="1"/>
        <v>1</v>
      </c>
      <c r="N11" s="17"/>
      <c r="O11" s="17" t="s">
        <v>20</v>
      </c>
      <c r="P11" s="19">
        <v>1</v>
      </c>
    </row>
    <row r="12" spans="2:16" x14ac:dyDescent="0.25">
      <c r="B12" s="13" t="s">
        <v>49</v>
      </c>
      <c r="C12" s="10">
        <v>4</v>
      </c>
      <c r="D12" s="4"/>
      <c r="E12" s="4"/>
      <c r="F12" s="4"/>
      <c r="G12" s="4">
        <v>20</v>
      </c>
      <c r="H12" s="4"/>
      <c r="I12" s="5"/>
      <c r="J12" s="5"/>
      <c r="K12" s="4">
        <f t="shared" si="0"/>
        <v>24</v>
      </c>
      <c r="L12" s="4"/>
      <c r="M12" s="4">
        <f t="shared" si="1"/>
        <v>24</v>
      </c>
      <c r="N12" s="4"/>
      <c r="O12" s="4" t="s">
        <v>21</v>
      </c>
      <c r="P12" s="6">
        <v>1</v>
      </c>
    </row>
    <row r="13" spans="2:16" x14ac:dyDescent="0.25">
      <c r="B13" s="15" t="s">
        <v>50</v>
      </c>
      <c r="C13" s="16"/>
      <c r="D13" s="17">
        <v>12</v>
      </c>
      <c r="E13" s="17">
        <v>21</v>
      </c>
      <c r="F13" s="17"/>
      <c r="G13" s="17"/>
      <c r="H13" s="17"/>
      <c r="I13" s="18"/>
      <c r="J13" s="18"/>
      <c r="K13" s="17">
        <f t="shared" si="0"/>
        <v>33</v>
      </c>
      <c r="L13" s="17">
        <v>37</v>
      </c>
      <c r="M13" s="17">
        <f t="shared" si="1"/>
        <v>70</v>
      </c>
      <c r="N13" s="17"/>
      <c r="O13" s="17" t="s">
        <v>23</v>
      </c>
      <c r="P13" s="19">
        <v>1</v>
      </c>
    </row>
    <row r="14" spans="2:16" x14ac:dyDescent="0.25">
      <c r="B14" s="13" t="s">
        <v>51</v>
      </c>
      <c r="C14" s="10"/>
      <c r="D14" s="4"/>
      <c r="E14" s="4">
        <v>1</v>
      </c>
      <c r="F14" s="4"/>
      <c r="G14" s="4"/>
      <c r="H14" s="4"/>
      <c r="I14" s="5"/>
      <c r="J14" s="5"/>
      <c r="K14" s="4">
        <f t="shared" si="0"/>
        <v>1</v>
      </c>
      <c r="L14" s="4">
        <v>1</v>
      </c>
      <c r="M14" s="4">
        <f t="shared" si="1"/>
        <v>2</v>
      </c>
      <c r="N14" s="4"/>
      <c r="O14" s="4" t="s">
        <v>16</v>
      </c>
      <c r="P14" s="6">
        <v>1</v>
      </c>
    </row>
    <row r="15" spans="2:16" x14ac:dyDescent="0.25">
      <c r="B15" s="15" t="s">
        <v>52</v>
      </c>
      <c r="C15" s="16"/>
      <c r="D15" s="17"/>
      <c r="E15" s="17">
        <v>1</v>
      </c>
      <c r="F15" s="17">
        <v>2</v>
      </c>
      <c r="G15" s="17"/>
      <c r="H15" s="17">
        <v>1</v>
      </c>
      <c r="I15" s="18"/>
      <c r="J15" s="18"/>
      <c r="K15" s="17">
        <f t="shared" si="0"/>
        <v>4</v>
      </c>
      <c r="L15" s="17">
        <v>2</v>
      </c>
      <c r="M15" s="17">
        <f t="shared" si="1"/>
        <v>6</v>
      </c>
      <c r="N15" s="17"/>
      <c r="O15" s="17" t="s">
        <v>24</v>
      </c>
      <c r="P15" s="19">
        <v>1</v>
      </c>
    </row>
    <row r="16" spans="2:16" x14ac:dyDescent="0.25">
      <c r="B16" s="13" t="s">
        <v>53</v>
      </c>
      <c r="C16" s="10">
        <v>1</v>
      </c>
      <c r="D16" s="4">
        <v>1</v>
      </c>
      <c r="E16" s="4">
        <v>4</v>
      </c>
      <c r="F16" s="4">
        <v>1</v>
      </c>
      <c r="G16" s="4">
        <v>3</v>
      </c>
      <c r="H16" s="4">
        <v>3</v>
      </c>
      <c r="I16" s="5"/>
      <c r="J16" s="5"/>
      <c r="K16" s="4">
        <f t="shared" si="0"/>
        <v>13</v>
      </c>
      <c r="L16" s="4">
        <v>4</v>
      </c>
      <c r="M16" s="4">
        <f t="shared" si="1"/>
        <v>17</v>
      </c>
      <c r="N16" s="4"/>
      <c r="O16" s="4" t="s">
        <v>25</v>
      </c>
      <c r="P16" s="6">
        <v>1</v>
      </c>
    </row>
    <row r="17" spans="2:16" x14ac:dyDescent="0.25">
      <c r="B17" s="15" t="s">
        <v>54</v>
      </c>
      <c r="C17" s="16"/>
      <c r="D17" s="17"/>
      <c r="E17" s="17"/>
      <c r="F17" s="17">
        <v>1</v>
      </c>
      <c r="G17" s="17"/>
      <c r="H17" s="17">
        <v>1</v>
      </c>
      <c r="I17" s="18"/>
      <c r="J17" s="18"/>
      <c r="K17" s="17">
        <f t="shared" si="0"/>
        <v>2</v>
      </c>
      <c r="L17" s="17">
        <v>2</v>
      </c>
      <c r="M17" s="17">
        <f t="shared" si="1"/>
        <v>4</v>
      </c>
      <c r="N17" s="17"/>
      <c r="O17" s="17" t="s">
        <v>22</v>
      </c>
      <c r="P17" s="19">
        <v>1</v>
      </c>
    </row>
    <row r="18" spans="2:16" x14ac:dyDescent="0.25">
      <c r="B18" s="13" t="s">
        <v>55</v>
      </c>
      <c r="C18" s="10"/>
      <c r="D18" s="4"/>
      <c r="E18" s="4"/>
      <c r="F18" s="4"/>
      <c r="G18" s="4"/>
      <c r="H18" s="4"/>
      <c r="I18" s="5"/>
      <c r="J18" s="5"/>
      <c r="K18" s="4">
        <v>0</v>
      </c>
      <c r="L18" s="4"/>
      <c r="M18" s="4">
        <f t="shared" si="1"/>
        <v>0</v>
      </c>
      <c r="N18" s="4">
        <v>1</v>
      </c>
      <c r="O18" s="4" t="s">
        <v>20</v>
      </c>
      <c r="P18" s="6">
        <v>1</v>
      </c>
    </row>
    <row r="19" spans="2:16" x14ac:dyDescent="0.25">
      <c r="B19" s="15" t="s">
        <v>56</v>
      </c>
      <c r="C19" s="16">
        <v>6</v>
      </c>
      <c r="D19" s="17">
        <v>12</v>
      </c>
      <c r="E19" s="17">
        <v>33</v>
      </c>
      <c r="F19" s="17">
        <v>5</v>
      </c>
      <c r="G19" s="17">
        <v>7</v>
      </c>
      <c r="H19" s="17">
        <v>4</v>
      </c>
      <c r="I19" s="17">
        <v>1</v>
      </c>
      <c r="J19" s="18"/>
      <c r="K19" s="17">
        <f t="shared" si="0"/>
        <v>68</v>
      </c>
      <c r="L19" s="17">
        <v>23</v>
      </c>
      <c r="M19" s="17">
        <f t="shared" si="1"/>
        <v>91</v>
      </c>
      <c r="N19" s="17"/>
      <c r="O19" s="17" t="s">
        <v>26</v>
      </c>
      <c r="P19" s="19">
        <v>1</v>
      </c>
    </row>
    <row r="20" spans="2:16" x14ac:dyDescent="0.25">
      <c r="B20" s="13" t="s">
        <v>57</v>
      </c>
      <c r="C20" s="10">
        <v>5</v>
      </c>
      <c r="D20" s="4">
        <v>35</v>
      </c>
      <c r="E20" s="4">
        <v>26</v>
      </c>
      <c r="F20" s="4">
        <v>8</v>
      </c>
      <c r="G20" s="4">
        <v>8</v>
      </c>
      <c r="H20" s="4">
        <v>30</v>
      </c>
      <c r="I20" s="5"/>
      <c r="J20" s="5"/>
      <c r="K20" s="4">
        <f t="shared" si="0"/>
        <v>112</v>
      </c>
      <c r="L20" s="4">
        <v>6</v>
      </c>
      <c r="M20" s="4">
        <f t="shared" si="1"/>
        <v>118</v>
      </c>
      <c r="N20" s="4"/>
      <c r="O20" s="4" t="s">
        <v>27</v>
      </c>
      <c r="P20" s="6">
        <v>1</v>
      </c>
    </row>
    <row r="21" spans="2:16" x14ac:dyDescent="0.25">
      <c r="B21" s="15" t="s">
        <v>58</v>
      </c>
      <c r="C21" s="16">
        <v>13</v>
      </c>
      <c r="D21" s="17">
        <v>7</v>
      </c>
      <c r="E21" s="17">
        <v>8</v>
      </c>
      <c r="F21" s="17">
        <v>32</v>
      </c>
      <c r="G21" s="17">
        <v>80</v>
      </c>
      <c r="H21" s="17">
        <v>30</v>
      </c>
      <c r="I21" s="17">
        <v>1</v>
      </c>
      <c r="J21" s="18"/>
      <c r="K21" s="17">
        <f t="shared" si="0"/>
        <v>171</v>
      </c>
      <c r="L21" s="17">
        <v>4</v>
      </c>
      <c r="M21" s="17">
        <f t="shared" si="1"/>
        <v>175</v>
      </c>
      <c r="N21" s="17"/>
      <c r="O21" s="17" t="s">
        <v>28</v>
      </c>
      <c r="P21" s="19">
        <v>1</v>
      </c>
    </row>
    <row r="22" spans="2:16" x14ac:dyDescent="0.25">
      <c r="B22" s="13" t="s">
        <v>59</v>
      </c>
      <c r="C22" s="10">
        <v>28</v>
      </c>
      <c r="D22" s="4">
        <v>20</v>
      </c>
      <c r="E22" s="4">
        <v>27</v>
      </c>
      <c r="F22" s="4">
        <v>98</v>
      </c>
      <c r="G22" s="4">
        <v>28</v>
      </c>
      <c r="H22" s="4">
        <v>50</v>
      </c>
      <c r="I22" s="4">
        <v>7</v>
      </c>
      <c r="J22" s="5"/>
      <c r="K22" s="4">
        <f t="shared" si="0"/>
        <v>258</v>
      </c>
      <c r="L22" s="4">
        <v>53</v>
      </c>
      <c r="M22" s="4">
        <f t="shared" si="1"/>
        <v>311</v>
      </c>
      <c r="N22" s="4"/>
      <c r="O22" s="4" t="s">
        <v>29</v>
      </c>
      <c r="P22" s="6">
        <v>1</v>
      </c>
    </row>
    <row r="23" spans="2:16" x14ac:dyDescent="0.25">
      <c r="B23" s="15" t="s">
        <v>60</v>
      </c>
      <c r="C23" s="16">
        <v>2</v>
      </c>
      <c r="D23" s="17"/>
      <c r="E23" s="17">
        <v>5</v>
      </c>
      <c r="F23" s="17">
        <v>1</v>
      </c>
      <c r="G23" s="17">
        <v>1</v>
      </c>
      <c r="H23" s="17">
        <v>1</v>
      </c>
      <c r="I23" s="18"/>
      <c r="J23" s="18"/>
      <c r="K23" s="17">
        <f t="shared" si="0"/>
        <v>10</v>
      </c>
      <c r="L23" s="17">
        <v>6</v>
      </c>
      <c r="M23" s="17">
        <f t="shared" si="1"/>
        <v>16</v>
      </c>
      <c r="N23" s="17"/>
      <c r="O23" s="17" t="s">
        <v>30</v>
      </c>
      <c r="P23" s="19">
        <v>1</v>
      </c>
    </row>
    <row r="24" spans="2:16" x14ac:dyDescent="0.25">
      <c r="B24" s="13" t="s">
        <v>61</v>
      </c>
      <c r="C24" s="10"/>
      <c r="D24" s="4"/>
      <c r="E24" s="4"/>
      <c r="F24" s="4">
        <v>2</v>
      </c>
      <c r="G24" s="4"/>
      <c r="H24" s="4">
        <v>1</v>
      </c>
      <c r="I24" s="5"/>
      <c r="J24" s="5"/>
      <c r="K24" s="4">
        <f t="shared" si="0"/>
        <v>3</v>
      </c>
      <c r="L24" s="4">
        <v>5</v>
      </c>
      <c r="M24" s="4">
        <f t="shared" si="1"/>
        <v>8</v>
      </c>
      <c r="N24" s="4"/>
      <c r="O24" s="4" t="s">
        <v>31</v>
      </c>
      <c r="P24" s="6">
        <v>1</v>
      </c>
    </row>
    <row r="25" spans="2:16" x14ac:dyDescent="0.25">
      <c r="B25" s="15" t="s">
        <v>62</v>
      </c>
      <c r="C25" s="16"/>
      <c r="D25" s="17"/>
      <c r="E25" s="17"/>
      <c r="F25" s="17">
        <v>1</v>
      </c>
      <c r="G25" s="17"/>
      <c r="H25" s="17"/>
      <c r="I25" s="18"/>
      <c r="J25" s="18"/>
      <c r="K25" s="17">
        <f t="shared" si="0"/>
        <v>1</v>
      </c>
      <c r="L25" s="17"/>
      <c r="M25" s="17">
        <f t="shared" si="1"/>
        <v>1</v>
      </c>
      <c r="N25" s="17"/>
      <c r="O25" s="17" t="s">
        <v>20</v>
      </c>
      <c r="P25" s="19">
        <v>1</v>
      </c>
    </row>
    <row r="26" spans="2:16" x14ac:dyDescent="0.25">
      <c r="B26" s="13" t="s">
        <v>63</v>
      </c>
      <c r="C26" s="10">
        <v>18</v>
      </c>
      <c r="D26" s="4">
        <v>36</v>
      </c>
      <c r="E26" s="4">
        <v>5</v>
      </c>
      <c r="F26" s="4">
        <v>78</v>
      </c>
      <c r="G26" s="4"/>
      <c r="H26" s="4">
        <v>7</v>
      </c>
      <c r="I26" s="5"/>
      <c r="J26" s="5"/>
      <c r="K26" s="4">
        <f t="shared" si="0"/>
        <v>144</v>
      </c>
      <c r="L26" s="4">
        <v>6</v>
      </c>
      <c r="M26" s="4">
        <f t="shared" si="1"/>
        <v>150</v>
      </c>
      <c r="N26" s="4"/>
      <c r="O26" s="4" t="s">
        <v>32</v>
      </c>
      <c r="P26" s="6">
        <v>1</v>
      </c>
    </row>
    <row r="27" spans="2:16" x14ac:dyDescent="0.25">
      <c r="B27" s="15" t="s">
        <v>64</v>
      </c>
      <c r="C27" s="16"/>
      <c r="D27" s="17"/>
      <c r="E27" s="17">
        <v>2</v>
      </c>
      <c r="F27" s="17"/>
      <c r="G27" s="17"/>
      <c r="H27" s="17"/>
      <c r="I27" s="18"/>
      <c r="J27" s="18"/>
      <c r="K27" s="17">
        <f t="shared" si="0"/>
        <v>2</v>
      </c>
      <c r="L27" s="17">
        <v>2</v>
      </c>
      <c r="M27" s="17">
        <f t="shared" si="1"/>
        <v>4</v>
      </c>
      <c r="N27" s="17"/>
      <c r="O27" s="17" t="s">
        <v>22</v>
      </c>
      <c r="P27" s="19">
        <v>1</v>
      </c>
    </row>
    <row r="28" spans="2:16" x14ac:dyDescent="0.25">
      <c r="B28" s="13" t="s">
        <v>65</v>
      </c>
      <c r="C28" s="10">
        <v>19</v>
      </c>
      <c r="D28" s="4"/>
      <c r="E28" s="4"/>
      <c r="F28" s="4">
        <v>5</v>
      </c>
      <c r="G28" s="4">
        <v>10</v>
      </c>
      <c r="H28" s="4"/>
      <c r="I28" s="5"/>
      <c r="J28" s="5"/>
      <c r="K28" s="4">
        <f t="shared" si="0"/>
        <v>34</v>
      </c>
      <c r="L28" s="4"/>
      <c r="M28" s="4">
        <f t="shared" si="1"/>
        <v>34</v>
      </c>
      <c r="N28" s="4"/>
      <c r="O28" s="4" t="s">
        <v>33</v>
      </c>
      <c r="P28" s="6">
        <v>1</v>
      </c>
    </row>
    <row r="29" spans="2:16" x14ac:dyDescent="0.25">
      <c r="B29" s="15" t="s">
        <v>66</v>
      </c>
      <c r="C29" s="16"/>
      <c r="D29" s="17"/>
      <c r="E29" s="17"/>
      <c r="F29" s="17"/>
      <c r="G29" s="17"/>
      <c r="H29" s="17">
        <v>1</v>
      </c>
      <c r="I29" s="18"/>
      <c r="J29" s="18"/>
      <c r="K29" s="17">
        <f t="shared" si="0"/>
        <v>1</v>
      </c>
      <c r="L29" s="17">
        <v>11</v>
      </c>
      <c r="M29" s="17">
        <f t="shared" si="1"/>
        <v>12</v>
      </c>
      <c r="N29" s="17"/>
      <c r="O29" s="17" t="s">
        <v>34</v>
      </c>
      <c r="P29" s="19">
        <v>1</v>
      </c>
    </row>
    <row r="30" spans="2:16" x14ac:dyDescent="0.25">
      <c r="B30" s="13" t="s">
        <v>67</v>
      </c>
      <c r="C30" s="10"/>
      <c r="D30" s="4"/>
      <c r="E30" s="4"/>
      <c r="F30" s="4"/>
      <c r="G30" s="4"/>
      <c r="H30" s="4"/>
      <c r="I30" s="5"/>
      <c r="J30" s="5"/>
      <c r="K30" s="4">
        <f t="shared" si="0"/>
        <v>0</v>
      </c>
      <c r="L30" s="4">
        <v>1</v>
      </c>
      <c r="M30" s="4">
        <f t="shared" si="1"/>
        <v>1</v>
      </c>
      <c r="N30" s="4"/>
      <c r="O30" s="4" t="s">
        <v>20</v>
      </c>
      <c r="P30" s="6">
        <v>1</v>
      </c>
    </row>
    <row r="31" spans="2:16" x14ac:dyDescent="0.25">
      <c r="B31" s="15" t="s">
        <v>68</v>
      </c>
      <c r="C31" s="16">
        <v>19</v>
      </c>
      <c r="D31" s="17">
        <v>11</v>
      </c>
      <c r="E31" s="17">
        <v>10</v>
      </c>
      <c r="F31" s="17">
        <v>43</v>
      </c>
      <c r="G31" s="17">
        <v>10</v>
      </c>
      <c r="H31" s="17">
        <v>66</v>
      </c>
      <c r="I31" s="18"/>
      <c r="J31" s="18"/>
      <c r="K31" s="17">
        <f t="shared" si="0"/>
        <v>159</v>
      </c>
      <c r="L31" s="17"/>
      <c r="M31" s="17">
        <f t="shared" si="1"/>
        <v>159</v>
      </c>
      <c r="N31" s="17"/>
      <c r="O31" s="17" t="s">
        <v>35</v>
      </c>
      <c r="P31" s="19">
        <v>1</v>
      </c>
    </row>
    <row r="32" spans="2:16" x14ac:dyDescent="0.25">
      <c r="B32" s="13" t="s">
        <v>69</v>
      </c>
      <c r="C32" s="10"/>
      <c r="D32" s="4">
        <v>1</v>
      </c>
      <c r="E32" s="4">
        <v>1</v>
      </c>
      <c r="F32" s="4"/>
      <c r="G32" s="4"/>
      <c r="H32" s="4"/>
      <c r="I32" s="5"/>
      <c r="J32" s="5"/>
      <c r="K32" s="4">
        <f t="shared" si="0"/>
        <v>2</v>
      </c>
      <c r="L32" s="4">
        <v>1</v>
      </c>
      <c r="M32" s="4">
        <f t="shared" si="1"/>
        <v>3</v>
      </c>
      <c r="N32" s="4"/>
      <c r="O32" s="4" t="s">
        <v>17</v>
      </c>
      <c r="P32" s="6">
        <v>1</v>
      </c>
    </row>
    <row r="33" spans="2:16" x14ac:dyDescent="0.25">
      <c r="B33" s="15" t="s">
        <v>70</v>
      </c>
      <c r="C33" s="16"/>
      <c r="D33" s="17"/>
      <c r="E33" s="17">
        <v>7</v>
      </c>
      <c r="F33" s="17"/>
      <c r="G33" s="17"/>
      <c r="H33" s="17"/>
      <c r="I33" s="18"/>
      <c r="J33" s="18"/>
      <c r="K33" s="17">
        <f t="shared" si="0"/>
        <v>7</v>
      </c>
      <c r="L33" s="17">
        <v>1</v>
      </c>
      <c r="M33" s="17">
        <f t="shared" si="1"/>
        <v>8</v>
      </c>
      <c r="N33" s="17"/>
      <c r="O33" s="17" t="s">
        <v>31</v>
      </c>
      <c r="P33" s="19">
        <v>1</v>
      </c>
    </row>
    <row r="34" spans="2:16" x14ac:dyDescent="0.25">
      <c r="B34" s="13" t="s">
        <v>71</v>
      </c>
      <c r="C34" s="10"/>
      <c r="D34" s="4">
        <v>26</v>
      </c>
      <c r="E34" s="4"/>
      <c r="F34" s="4"/>
      <c r="G34" s="4"/>
      <c r="H34" s="4"/>
      <c r="I34" s="5"/>
      <c r="J34" s="5"/>
      <c r="K34" s="4">
        <f t="shared" si="0"/>
        <v>26</v>
      </c>
      <c r="L34" s="4">
        <v>7</v>
      </c>
      <c r="M34" s="4">
        <f t="shared" si="1"/>
        <v>33</v>
      </c>
      <c r="N34" s="4"/>
      <c r="O34" s="4" t="s">
        <v>36</v>
      </c>
      <c r="P34" s="6">
        <v>1</v>
      </c>
    </row>
    <row r="35" spans="2:16" x14ac:dyDescent="0.25">
      <c r="B35" s="15" t="s">
        <v>72</v>
      </c>
      <c r="C35" s="16"/>
      <c r="D35" s="17"/>
      <c r="E35" s="17">
        <v>7</v>
      </c>
      <c r="F35" s="17"/>
      <c r="G35" s="17"/>
      <c r="H35" s="17"/>
      <c r="I35" s="18"/>
      <c r="J35" s="18"/>
      <c r="K35" s="17">
        <f t="shared" si="0"/>
        <v>7</v>
      </c>
      <c r="L35" s="17">
        <v>3</v>
      </c>
      <c r="M35" s="17">
        <f t="shared" si="1"/>
        <v>10</v>
      </c>
      <c r="N35" s="17"/>
      <c r="O35" s="17" t="s">
        <v>37</v>
      </c>
      <c r="P35" s="19">
        <v>1</v>
      </c>
    </row>
    <row r="36" spans="2:16" x14ac:dyDescent="0.25">
      <c r="B36" s="13" t="s">
        <v>73</v>
      </c>
      <c r="C36" s="10">
        <v>1</v>
      </c>
      <c r="D36" s="4"/>
      <c r="E36" s="4">
        <v>70</v>
      </c>
      <c r="F36" s="4">
        <v>2</v>
      </c>
      <c r="G36" s="4">
        <v>50</v>
      </c>
      <c r="H36" s="4"/>
      <c r="I36" s="5"/>
      <c r="J36" s="5"/>
      <c r="K36" s="4">
        <f t="shared" si="0"/>
        <v>123</v>
      </c>
      <c r="L36" s="4">
        <v>65</v>
      </c>
      <c r="M36" s="4">
        <f t="shared" si="1"/>
        <v>188</v>
      </c>
      <c r="N36" s="4"/>
      <c r="O36" s="4" t="s">
        <v>38</v>
      </c>
      <c r="P36" s="6">
        <v>1</v>
      </c>
    </row>
    <row r="37" spans="2:16" x14ac:dyDescent="0.25">
      <c r="B37" s="15" t="s">
        <v>74</v>
      </c>
      <c r="C37" s="16"/>
      <c r="D37" s="17"/>
      <c r="E37" s="17"/>
      <c r="F37" s="17"/>
      <c r="G37" s="17"/>
      <c r="H37" s="17"/>
      <c r="I37" s="18"/>
      <c r="J37" s="18"/>
      <c r="K37" s="17">
        <f t="shared" si="0"/>
        <v>0</v>
      </c>
      <c r="L37" s="17">
        <v>4</v>
      </c>
      <c r="M37" s="17">
        <f t="shared" si="1"/>
        <v>4</v>
      </c>
      <c r="N37" s="17"/>
      <c r="O37" s="17" t="s">
        <v>22</v>
      </c>
      <c r="P37" s="19">
        <v>1</v>
      </c>
    </row>
    <row r="38" spans="2:16" ht="15.75" thickBot="1" x14ac:dyDescent="0.3">
      <c r="B38" s="25" t="s">
        <v>75</v>
      </c>
      <c r="C38" s="11">
        <v>1</v>
      </c>
      <c r="D38" s="7"/>
      <c r="E38" s="7"/>
      <c r="F38" s="7"/>
      <c r="G38" s="7"/>
      <c r="H38" s="7"/>
      <c r="I38" s="26"/>
      <c r="J38" s="26"/>
      <c r="K38" s="7">
        <f t="shared" si="0"/>
        <v>1</v>
      </c>
      <c r="L38" s="7"/>
      <c r="M38" s="7">
        <f t="shared" si="1"/>
        <v>1</v>
      </c>
      <c r="N38" s="7"/>
      <c r="O38" s="7" t="s">
        <v>20</v>
      </c>
      <c r="P38" s="9">
        <v>1</v>
      </c>
    </row>
    <row r="39" spans="2:16" x14ac:dyDescent="0.25">
      <c r="B39" s="20" t="s">
        <v>12</v>
      </c>
      <c r="C39" s="21">
        <v>16</v>
      </c>
      <c r="D39" s="22">
        <v>14</v>
      </c>
      <c r="E39" s="22">
        <v>17</v>
      </c>
      <c r="F39" s="22">
        <v>17</v>
      </c>
      <c r="G39" s="22">
        <v>12</v>
      </c>
      <c r="H39" s="22">
        <v>15</v>
      </c>
      <c r="I39" s="22">
        <v>4</v>
      </c>
      <c r="J39" s="22">
        <v>0</v>
      </c>
      <c r="K39" s="22">
        <v>32</v>
      </c>
      <c r="L39" s="23">
        <v>22</v>
      </c>
      <c r="M39" s="24">
        <v>34</v>
      </c>
      <c r="N39" s="3"/>
      <c r="O39" s="2"/>
      <c r="P39" s="3"/>
    </row>
    <row r="40" spans="2:16" ht="15.75" thickBot="1" x14ac:dyDescent="0.3">
      <c r="B40" s="14" t="s">
        <v>13</v>
      </c>
      <c r="C40" s="11">
        <f>SUM(C4:C38)</f>
        <v>126</v>
      </c>
      <c r="D40" s="7">
        <f t="shared" ref="D40:I40" si="2">SUM(D4:D38)</f>
        <v>185</v>
      </c>
      <c r="E40" s="7">
        <f t="shared" si="2"/>
        <v>242</v>
      </c>
      <c r="F40" s="7">
        <f t="shared" si="2"/>
        <v>283</v>
      </c>
      <c r="G40" s="7">
        <f t="shared" si="2"/>
        <v>220</v>
      </c>
      <c r="H40" s="7">
        <f t="shared" si="2"/>
        <v>199</v>
      </c>
      <c r="I40" s="7">
        <f t="shared" si="2"/>
        <v>24</v>
      </c>
      <c r="J40" s="7">
        <v>0</v>
      </c>
      <c r="K40" s="7">
        <f>SUM(K4:K38)</f>
        <v>1279</v>
      </c>
      <c r="L40" s="8">
        <f>SUM(L4:L38)</f>
        <v>253</v>
      </c>
      <c r="M40" s="9">
        <f>SUM(M4:M38)</f>
        <v>1532</v>
      </c>
      <c r="N40" s="3"/>
      <c r="O40" s="2"/>
      <c r="P40" s="3"/>
    </row>
  </sheetData>
  <mergeCells count="1">
    <mergeCell ref="B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Carter</cp:lastModifiedBy>
  <cp:lastPrinted>2017-02-01T16:19:04Z</cp:lastPrinted>
  <dcterms:created xsi:type="dcterms:W3CDTF">2016-12-29T21:17:46Z</dcterms:created>
  <dcterms:modified xsi:type="dcterms:W3CDTF">2017-07-27T13:36:05Z</dcterms:modified>
</cp:coreProperties>
</file>